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Уточнение и погрешность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25" i="2"/>
  <c r="M25"/>
  <c r="M22"/>
  <c r="M20"/>
  <c r="M19"/>
  <c r="M18"/>
  <c r="M17"/>
  <c r="J19"/>
  <c r="J20"/>
  <c r="J21"/>
  <c r="J22"/>
  <c r="J23"/>
  <c r="J24"/>
  <c r="J25"/>
  <c r="J26"/>
  <c r="J27"/>
  <c r="J28"/>
  <c r="J29"/>
  <c r="J30"/>
  <c r="J31"/>
  <c r="J32"/>
  <c r="J33"/>
  <c r="J34"/>
  <c r="J18"/>
  <c r="I15"/>
  <c r="M8"/>
  <c r="M5"/>
  <c r="J12"/>
  <c r="J11"/>
  <c r="J10"/>
  <c r="J9"/>
  <c r="J8"/>
  <c r="J7"/>
  <c r="M6"/>
  <c r="J6"/>
  <c r="J5"/>
  <c r="M4"/>
  <c r="J4"/>
  <c r="M3" s="1"/>
  <c r="E25"/>
  <c r="C25"/>
  <c r="F18"/>
  <c r="F16"/>
  <c r="F15"/>
  <c r="F14"/>
  <c r="F13"/>
  <c r="F8"/>
  <c r="F6"/>
  <c r="F5"/>
  <c r="F4"/>
  <c r="F3"/>
  <c r="C22"/>
  <c r="C15"/>
  <c r="C16"/>
  <c r="C17"/>
  <c r="C18"/>
  <c r="C19"/>
  <c r="C20"/>
  <c r="C21"/>
  <c r="C14"/>
  <c r="B11"/>
  <c r="C8"/>
  <c r="B7"/>
  <c r="C7" s="1"/>
  <c r="C6"/>
  <c r="C5"/>
  <c r="B5"/>
  <c r="C4"/>
  <c r="I14" i="1"/>
  <c r="J5"/>
  <c r="I15" s="1"/>
  <c r="J6"/>
  <c r="J7"/>
  <c r="J8"/>
  <c r="I16" s="1"/>
  <c r="J9"/>
  <c r="J10"/>
  <c r="J11"/>
  <c r="J12"/>
  <c r="I17" s="1"/>
  <c r="J4"/>
  <c r="C4"/>
  <c r="B10" s="1"/>
  <c r="C5"/>
  <c r="C6"/>
  <c r="B12" s="1"/>
  <c r="C7"/>
  <c r="B11" s="1"/>
  <c r="C8"/>
  <c r="B13" s="1"/>
  <c r="B7"/>
  <c r="B5"/>
  <c r="E15" l="1"/>
  <c r="L19"/>
</calcChain>
</file>

<file path=xl/sharedStrings.xml><?xml version="1.0" encoding="utf-8"?>
<sst xmlns="http://schemas.openxmlformats.org/spreadsheetml/2006/main" count="53" uniqueCount="15">
  <si>
    <t>xi</t>
  </si>
  <si>
    <t>yi</t>
  </si>
  <si>
    <t>∑f(x2i)=</t>
  </si>
  <si>
    <t>∑f(x2i-1)=</t>
  </si>
  <si>
    <t>y0=</t>
  </si>
  <si>
    <t>y4=</t>
  </si>
  <si>
    <t>h/3(f(x0)+4∑f(x2i-1)+2∑f(x2i)+f(xn))</t>
  </si>
  <si>
    <t>h=</t>
  </si>
  <si>
    <t>Ответ</t>
  </si>
  <si>
    <t>y8=</t>
  </si>
  <si>
    <t>2h=</t>
  </si>
  <si>
    <t>Погрешность</t>
  </si>
  <si>
    <t>F=</t>
  </si>
  <si>
    <t>Fh=</t>
  </si>
  <si>
    <t>F2h=</t>
  </si>
</sst>
</file>

<file path=xl/styles.xml><?xml version="1.0" encoding="utf-8"?>
<styleSheet xmlns="http://schemas.openxmlformats.org/spreadsheetml/2006/main">
  <numFmts count="1">
    <numFmt numFmtId="164" formatCode="0.000000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1" fillId="2" borderId="1" xfId="0" applyFont="1" applyFill="1" applyBorder="1"/>
    <xf numFmtId="0" fontId="0" fillId="3" borderId="2" xfId="0" applyFill="1" applyBorder="1"/>
    <xf numFmtId="164" fontId="0" fillId="3" borderId="2" xfId="0" applyNumberFormat="1" applyFill="1" applyBorder="1"/>
    <xf numFmtId="0" fontId="0" fillId="0" borderId="1" xfId="0" applyFill="1" applyBorder="1" applyAlignment="1"/>
    <xf numFmtId="0" fontId="0" fillId="0" borderId="3" xfId="0" applyFill="1" applyBorder="1" applyAlignment="1"/>
    <xf numFmtId="0" fontId="0" fillId="0" borderId="3" xfId="0" applyBorder="1"/>
    <xf numFmtId="0" fontId="0" fillId="2" borderId="4" xfId="0" applyFill="1" applyBorder="1"/>
    <xf numFmtId="0" fontId="1" fillId="2" borderId="4" xfId="0" applyFont="1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2" borderId="11" xfId="0" applyFill="1" applyBorder="1"/>
    <xf numFmtId="0" fontId="1" fillId="2" borderId="11" xfId="0" applyFont="1" applyFill="1" applyBorder="1"/>
    <xf numFmtId="0" fontId="1" fillId="0" borderId="11" xfId="0" applyFont="1" applyFill="1" applyBorder="1" applyAlignment="1"/>
    <xf numFmtId="164" fontId="0" fillId="4" borderId="10" xfId="0" applyNumberForma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6" xfId="0" applyFill="1" applyBorder="1"/>
    <xf numFmtId="0" fontId="0" fillId="0" borderId="17" xfId="0" applyBorder="1"/>
    <xf numFmtId="164" fontId="0" fillId="0" borderId="0" xfId="0" applyNumberFormat="1" applyBorder="1"/>
    <xf numFmtId="0" fontId="0" fillId="0" borderId="18" xfId="0" applyBorder="1"/>
    <xf numFmtId="0" fontId="1" fillId="0" borderId="19" xfId="0" applyFont="1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0" fillId="3" borderId="5" xfId="0" applyFill="1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/>
    <xf numFmtId="0" fontId="0" fillId="0" borderId="20" xfId="0" applyBorder="1"/>
    <xf numFmtId="164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R17" sqref="R17"/>
    </sheetView>
  </sheetViews>
  <sheetFormatPr defaultRowHeight="15"/>
  <cols>
    <col min="1" max="1" width="9.5703125" customWidth="1"/>
    <col min="5" max="5" width="11" customWidth="1"/>
    <col min="6" max="6" width="2.5703125" customWidth="1"/>
    <col min="7" max="7" width="3" customWidth="1"/>
  </cols>
  <sheetData>
    <row r="1" spans="1:12">
      <c r="A1" s="12" t="s">
        <v>7</v>
      </c>
      <c r="B1" s="13">
        <v>0.5</v>
      </c>
      <c r="C1" s="13"/>
      <c r="D1" s="13"/>
      <c r="E1" s="13"/>
      <c r="F1" s="14"/>
      <c r="G1" s="25"/>
      <c r="H1" s="26" t="s">
        <v>7</v>
      </c>
      <c r="I1" s="13">
        <v>0.25</v>
      </c>
      <c r="J1" s="13"/>
      <c r="K1" s="13"/>
      <c r="L1" s="14"/>
    </row>
    <row r="2" spans="1:12">
      <c r="A2" s="15"/>
      <c r="B2" s="16"/>
      <c r="C2" s="16"/>
      <c r="D2" s="16"/>
      <c r="E2" s="16"/>
      <c r="F2" s="17"/>
      <c r="G2" s="27"/>
      <c r="H2" s="16"/>
      <c r="I2" s="16"/>
      <c r="J2" s="16"/>
      <c r="K2" s="16"/>
      <c r="L2" s="17"/>
    </row>
    <row r="3" spans="1:12">
      <c r="A3" s="18"/>
      <c r="B3" s="2" t="s">
        <v>0</v>
      </c>
      <c r="C3" s="2" t="s">
        <v>1</v>
      </c>
      <c r="D3" s="16"/>
      <c r="E3" s="16"/>
      <c r="F3" s="17"/>
      <c r="G3" s="27"/>
      <c r="H3" s="10"/>
      <c r="I3" s="2" t="s">
        <v>0</v>
      </c>
      <c r="J3" s="2" t="s">
        <v>1</v>
      </c>
      <c r="K3" s="16"/>
      <c r="L3" s="17"/>
    </row>
    <row r="4" spans="1:12">
      <c r="A4" s="18">
        <v>0</v>
      </c>
      <c r="B4" s="1">
        <v>-1</v>
      </c>
      <c r="C4" s="3">
        <f>1/((2*B4+7)*(3*B4+4))</f>
        <v>0.2</v>
      </c>
      <c r="D4" s="16"/>
      <c r="E4" s="16"/>
      <c r="F4" s="17"/>
      <c r="G4" s="27"/>
      <c r="H4" s="10">
        <v>0</v>
      </c>
      <c r="I4" s="1">
        <v>-1</v>
      </c>
      <c r="J4" s="3">
        <f>1/((2*I4+7)*(3*I4+4))</f>
        <v>0.2</v>
      </c>
      <c r="K4" s="16"/>
      <c r="L4" s="17"/>
    </row>
    <row r="5" spans="1:12">
      <c r="A5" s="18">
        <v>1</v>
      </c>
      <c r="B5" s="1">
        <f>B4+0.5</f>
        <v>-0.5</v>
      </c>
      <c r="C5" s="3">
        <f t="shared" ref="C5:C8" si="0">1/((2*B5+7)*(3*B5+4))</f>
        <v>6.6666666666666666E-2</v>
      </c>
      <c r="D5" s="16"/>
      <c r="E5" s="16"/>
      <c r="F5" s="17"/>
      <c r="G5" s="27"/>
      <c r="H5" s="10">
        <v>1</v>
      </c>
      <c r="I5" s="1">
        <v>-0.75</v>
      </c>
      <c r="J5" s="3">
        <f t="shared" ref="J5:J12" si="1">1/((2*I5+7)*(3*I5+4))</f>
        <v>0.1038961038961039</v>
      </c>
      <c r="K5" s="16"/>
      <c r="L5" s="17"/>
    </row>
    <row r="6" spans="1:12">
      <c r="A6" s="18">
        <v>2</v>
      </c>
      <c r="B6" s="1">
        <v>0</v>
      </c>
      <c r="C6" s="3">
        <f t="shared" si="0"/>
        <v>3.5714285714285712E-2</v>
      </c>
      <c r="D6" s="16"/>
      <c r="E6" s="16"/>
      <c r="F6" s="17"/>
      <c r="G6" s="27"/>
      <c r="H6" s="10">
        <v>2</v>
      </c>
      <c r="I6" s="1">
        <v>-0.5</v>
      </c>
      <c r="J6" s="3">
        <f t="shared" si="1"/>
        <v>6.6666666666666666E-2</v>
      </c>
      <c r="K6" s="16"/>
      <c r="L6" s="17"/>
    </row>
    <row r="7" spans="1:12">
      <c r="A7" s="18">
        <v>3</v>
      </c>
      <c r="B7" s="1">
        <f t="shared" ref="B7" si="2">B6+0.5</f>
        <v>0.5</v>
      </c>
      <c r="C7" s="3">
        <f t="shared" si="0"/>
        <v>2.2727272727272728E-2</v>
      </c>
      <c r="D7" s="16"/>
      <c r="E7" s="16"/>
      <c r="F7" s="17"/>
      <c r="G7" s="27"/>
      <c r="H7" s="10">
        <v>3</v>
      </c>
      <c r="I7" s="1">
        <v>-0.25</v>
      </c>
      <c r="J7" s="3">
        <f t="shared" si="1"/>
        <v>4.7337278106508875E-2</v>
      </c>
      <c r="K7" s="16"/>
      <c r="L7" s="17"/>
    </row>
    <row r="8" spans="1:12">
      <c r="A8" s="18">
        <v>4</v>
      </c>
      <c r="B8" s="1">
        <v>1</v>
      </c>
      <c r="C8" s="3">
        <f t="shared" si="0"/>
        <v>1.5873015873015872E-2</v>
      </c>
      <c r="D8" s="16"/>
      <c r="E8" s="16"/>
      <c r="F8" s="17"/>
      <c r="G8" s="27"/>
      <c r="H8" s="10">
        <v>4</v>
      </c>
      <c r="I8" s="1">
        <v>0</v>
      </c>
      <c r="J8" s="3">
        <f t="shared" si="1"/>
        <v>3.5714285714285712E-2</v>
      </c>
      <c r="K8" s="16"/>
      <c r="L8" s="17"/>
    </row>
    <row r="9" spans="1:12">
      <c r="A9" s="15"/>
      <c r="B9" s="16"/>
      <c r="C9" s="16"/>
      <c r="D9" s="16"/>
      <c r="E9" s="16"/>
      <c r="F9" s="17"/>
      <c r="G9" s="27"/>
      <c r="H9" s="10">
        <v>5</v>
      </c>
      <c r="I9" s="1">
        <v>0.25</v>
      </c>
      <c r="J9" s="3">
        <f t="shared" si="1"/>
        <v>2.8070175438596492E-2</v>
      </c>
      <c r="K9" s="16"/>
      <c r="L9" s="17"/>
    </row>
    <row r="10" spans="1:12">
      <c r="A10" s="18" t="s">
        <v>4</v>
      </c>
      <c r="B10" s="3">
        <f>C4</f>
        <v>0.2</v>
      </c>
      <c r="C10" s="16"/>
      <c r="D10" s="16"/>
      <c r="E10" s="16"/>
      <c r="F10" s="17"/>
      <c r="G10" s="27"/>
      <c r="H10" s="10">
        <v>6</v>
      </c>
      <c r="I10" s="1">
        <v>0.5</v>
      </c>
      <c r="J10" s="3">
        <f t="shared" si="1"/>
        <v>2.2727272727272728E-2</v>
      </c>
      <c r="K10" s="16"/>
      <c r="L10" s="17"/>
    </row>
    <row r="11" spans="1:12">
      <c r="A11" s="19" t="s">
        <v>3</v>
      </c>
      <c r="B11" s="3">
        <f>C5+C7</f>
        <v>8.9393939393939387E-2</v>
      </c>
      <c r="C11" s="16"/>
      <c r="D11" s="16"/>
      <c r="E11" s="16"/>
      <c r="F11" s="17"/>
      <c r="G11" s="27"/>
      <c r="H11" s="10">
        <v>7</v>
      </c>
      <c r="I11" s="1">
        <v>0.75</v>
      </c>
      <c r="J11" s="3">
        <f t="shared" si="1"/>
        <v>1.8823529411764704E-2</v>
      </c>
      <c r="K11" s="16"/>
      <c r="L11" s="17"/>
    </row>
    <row r="12" spans="1:12">
      <c r="A12" s="19" t="s">
        <v>2</v>
      </c>
      <c r="B12" s="3">
        <f>C6</f>
        <v>3.5714285714285712E-2</v>
      </c>
      <c r="C12" s="16"/>
      <c r="D12" s="16"/>
      <c r="E12" s="16"/>
      <c r="F12" s="17"/>
      <c r="G12" s="27"/>
      <c r="H12" s="10">
        <v>8</v>
      </c>
      <c r="I12" s="1">
        <v>1</v>
      </c>
      <c r="J12" s="3">
        <f t="shared" si="1"/>
        <v>1.5873015873015872E-2</v>
      </c>
      <c r="K12" s="16"/>
      <c r="L12" s="17"/>
    </row>
    <row r="13" spans="1:12">
      <c r="A13" s="19" t="s">
        <v>5</v>
      </c>
      <c r="B13" s="3">
        <f>C8</f>
        <v>1.5873015873015872E-2</v>
      </c>
      <c r="C13" s="16"/>
      <c r="D13" s="16"/>
      <c r="E13" s="16"/>
      <c r="F13" s="17"/>
      <c r="G13" s="27"/>
      <c r="H13" s="16"/>
      <c r="I13" s="16"/>
      <c r="J13" s="16"/>
      <c r="K13" s="16"/>
      <c r="L13" s="17"/>
    </row>
    <row r="14" spans="1:12" ht="15.75" thickBot="1">
      <c r="A14" s="15"/>
      <c r="B14" s="16"/>
      <c r="C14" s="16"/>
      <c r="D14" s="16"/>
      <c r="E14" s="16" t="s">
        <v>8</v>
      </c>
      <c r="F14" s="17"/>
      <c r="G14" s="27"/>
      <c r="H14" s="10" t="s">
        <v>4</v>
      </c>
      <c r="I14" s="28">
        <f>J4</f>
        <v>0.2</v>
      </c>
      <c r="J14" s="16"/>
      <c r="K14" s="16"/>
      <c r="L14" s="17"/>
    </row>
    <row r="15" spans="1:12" ht="15.75" thickBot="1">
      <c r="A15" s="20" t="s">
        <v>6</v>
      </c>
      <c r="B15" s="7"/>
      <c r="C15" s="7"/>
      <c r="D15" s="8"/>
      <c r="E15" s="6">
        <f>(B1/3)*(B10+4*B11+2*B12+B13)</f>
        <v>0.10747955747955747</v>
      </c>
      <c r="F15" s="21"/>
      <c r="G15" s="27"/>
      <c r="H15" s="11" t="s">
        <v>3</v>
      </c>
      <c r="I15" s="28">
        <f>J5+J7+J9+J11</f>
        <v>0.19812708685297398</v>
      </c>
      <c r="J15" s="16"/>
      <c r="K15" s="16"/>
      <c r="L15" s="17"/>
    </row>
    <row r="16" spans="1:12">
      <c r="A16" s="15"/>
      <c r="B16" s="16"/>
      <c r="C16" s="16"/>
      <c r="D16" s="16"/>
      <c r="E16" s="16"/>
      <c r="F16" s="17"/>
      <c r="G16" s="27"/>
      <c r="H16" s="11" t="s">
        <v>2</v>
      </c>
      <c r="I16" s="28">
        <f>J6+J8+J10</f>
        <v>0.12510822510822511</v>
      </c>
      <c r="J16" s="16"/>
      <c r="K16" s="16"/>
      <c r="L16" s="17"/>
    </row>
    <row r="17" spans="1:12">
      <c r="A17" s="15"/>
      <c r="B17" s="16"/>
      <c r="C17" s="16"/>
      <c r="D17" s="16"/>
      <c r="E17" s="16"/>
      <c r="F17" s="17"/>
      <c r="G17" s="27"/>
      <c r="H17" s="11" t="s">
        <v>9</v>
      </c>
      <c r="I17" s="28">
        <f>J12</f>
        <v>1.5873015873015872E-2</v>
      </c>
      <c r="J17" s="16"/>
      <c r="K17" s="16"/>
      <c r="L17" s="17"/>
    </row>
    <row r="18" spans="1:12" ht="15.75" thickBot="1">
      <c r="A18" s="15"/>
      <c r="B18" s="16"/>
      <c r="C18" s="16"/>
      <c r="D18" s="16"/>
      <c r="E18" s="16"/>
      <c r="F18" s="17"/>
      <c r="G18" s="27"/>
      <c r="H18" s="16"/>
      <c r="I18" s="16"/>
      <c r="J18" s="16"/>
      <c r="K18" s="16"/>
      <c r="L18" s="17"/>
    </row>
    <row r="19" spans="1:12" ht="15.75" thickBot="1">
      <c r="A19" s="22"/>
      <c r="B19" s="23"/>
      <c r="C19" s="23"/>
      <c r="D19" s="23"/>
      <c r="E19" s="23"/>
      <c r="F19" s="24"/>
      <c r="G19" s="29"/>
      <c r="H19" s="30" t="s">
        <v>6</v>
      </c>
      <c r="I19" s="31"/>
      <c r="J19" s="31"/>
      <c r="K19" s="32"/>
      <c r="L19" s="5">
        <f>(I1/3)*(I14+4*I15+2*I16+I17)</f>
        <v>0.10488315112511348</v>
      </c>
    </row>
  </sheetData>
  <mergeCells count="2">
    <mergeCell ref="A15:D15"/>
    <mergeCell ref="H19:K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H1" sqref="H1:O34"/>
    </sheetView>
  </sheetViews>
  <sheetFormatPr defaultRowHeight="15"/>
  <cols>
    <col min="4" max="4" width="13.140625" bestFit="1" customWidth="1"/>
    <col min="14" max="14" width="13.140625" bestFit="1" customWidth="1"/>
  </cols>
  <sheetData>
    <row r="1" spans="1:15">
      <c r="A1" s="35" t="s">
        <v>10</v>
      </c>
      <c r="B1" s="13">
        <v>0.5</v>
      </c>
      <c r="C1" s="13"/>
      <c r="D1" s="13"/>
      <c r="E1" s="13"/>
      <c r="F1" s="13"/>
      <c r="G1" s="14"/>
      <c r="H1" s="35" t="s">
        <v>10</v>
      </c>
      <c r="I1" s="13">
        <v>0.25</v>
      </c>
      <c r="J1" s="13"/>
      <c r="K1" s="13"/>
      <c r="L1" s="13"/>
      <c r="M1" s="13"/>
      <c r="N1" s="13"/>
      <c r="O1" s="14"/>
    </row>
    <row r="2" spans="1:15">
      <c r="A2" s="15"/>
      <c r="B2" s="16"/>
      <c r="C2" s="16"/>
      <c r="D2" s="16"/>
      <c r="E2" s="16"/>
      <c r="F2" s="16"/>
      <c r="G2" s="17"/>
      <c r="H2" s="15"/>
      <c r="I2" s="16"/>
      <c r="J2" s="16"/>
      <c r="K2" s="16"/>
      <c r="L2" s="16"/>
      <c r="M2" s="16"/>
      <c r="N2" s="16"/>
      <c r="O2" s="17"/>
    </row>
    <row r="3" spans="1:15">
      <c r="A3" s="18"/>
      <c r="B3" s="2" t="s">
        <v>0</v>
      </c>
      <c r="C3" s="2" t="s">
        <v>1</v>
      </c>
      <c r="D3" s="16"/>
      <c r="E3" s="2" t="s">
        <v>4</v>
      </c>
      <c r="F3" s="3">
        <f>C4</f>
        <v>0.2</v>
      </c>
      <c r="G3" s="17"/>
      <c r="H3" s="18"/>
      <c r="I3" s="2" t="s">
        <v>0</v>
      </c>
      <c r="J3" s="2" t="s">
        <v>1</v>
      </c>
      <c r="K3" s="16"/>
      <c r="L3" s="2" t="s">
        <v>4</v>
      </c>
      <c r="M3" s="3">
        <f>J4</f>
        <v>0.2</v>
      </c>
      <c r="N3" s="16"/>
      <c r="O3" s="17"/>
    </row>
    <row r="4" spans="1:15">
      <c r="A4" s="18">
        <v>0</v>
      </c>
      <c r="B4" s="1">
        <v>-1</v>
      </c>
      <c r="C4" s="3">
        <f>1/((2*B4+7)*(3*B4+4))</f>
        <v>0.2</v>
      </c>
      <c r="D4" s="16"/>
      <c r="E4" s="4" t="s">
        <v>3</v>
      </c>
      <c r="F4" s="3">
        <f>C5+C7</f>
        <v>8.9393939393939387E-2</v>
      </c>
      <c r="G4" s="17"/>
      <c r="H4" s="18">
        <v>0</v>
      </c>
      <c r="I4" s="1">
        <v>-1</v>
      </c>
      <c r="J4" s="3">
        <f>1/((2*I4+7)*(3*I4+4))</f>
        <v>0.2</v>
      </c>
      <c r="K4" s="16"/>
      <c r="L4" s="4" t="s">
        <v>3</v>
      </c>
      <c r="M4" s="3">
        <f>J5+J7+J9+J11</f>
        <v>0.19812708685297398</v>
      </c>
      <c r="N4" s="16"/>
      <c r="O4" s="17"/>
    </row>
    <row r="5" spans="1:15">
      <c r="A5" s="18">
        <v>1</v>
      </c>
      <c r="B5" s="1">
        <f>B4+0.5</f>
        <v>-0.5</v>
      </c>
      <c r="C5" s="3">
        <f t="shared" ref="C5:C8" si="0">1/((2*B5+7)*(3*B5+4))</f>
        <v>6.6666666666666666E-2</v>
      </c>
      <c r="D5" s="16"/>
      <c r="E5" s="4" t="s">
        <v>2</v>
      </c>
      <c r="F5" s="3">
        <f>C6</f>
        <v>3.5714285714285712E-2</v>
      </c>
      <c r="G5" s="17"/>
      <c r="H5" s="18">
        <v>1</v>
      </c>
      <c r="I5" s="1">
        <v>-0.75</v>
      </c>
      <c r="J5" s="3">
        <f t="shared" ref="J5:J11" si="1">1/((2*I5+7)*(3*I5+4))</f>
        <v>0.1038961038961039</v>
      </c>
      <c r="K5" s="16"/>
      <c r="L5" s="4" t="s">
        <v>2</v>
      </c>
      <c r="M5" s="3">
        <f>J6+J8+J10</f>
        <v>0.12510822510822511</v>
      </c>
      <c r="N5" s="16"/>
      <c r="O5" s="17"/>
    </row>
    <row r="6" spans="1:15">
      <c r="A6" s="18">
        <v>2</v>
      </c>
      <c r="B6" s="1">
        <v>0</v>
      </c>
      <c r="C6" s="3">
        <f t="shared" si="0"/>
        <v>3.5714285714285712E-2</v>
      </c>
      <c r="D6" s="16"/>
      <c r="E6" s="4" t="s">
        <v>5</v>
      </c>
      <c r="F6" s="3">
        <f>C8</f>
        <v>1.5873015873015872E-2</v>
      </c>
      <c r="G6" s="17"/>
      <c r="H6" s="18">
        <v>2</v>
      </c>
      <c r="I6" s="1">
        <v>-0.5</v>
      </c>
      <c r="J6" s="3">
        <f t="shared" si="1"/>
        <v>6.6666666666666666E-2</v>
      </c>
      <c r="K6" s="16"/>
      <c r="L6" s="4" t="s">
        <v>5</v>
      </c>
      <c r="M6" s="3">
        <f>J12</f>
        <v>1.5873015873015872E-2</v>
      </c>
      <c r="N6" s="16"/>
      <c r="O6" s="17"/>
    </row>
    <row r="7" spans="1:15">
      <c r="A7" s="18">
        <v>3</v>
      </c>
      <c r="B7" s="1">
        <f t="shared" ref="B7" si="2">B6+0.5</f>
        <v>0.5</v>
      </c>
      <c r="C7" s="3">
        <f t="shared" si="0"/>
        <v>2.2727272727272728E-2</v>
      </c>
      <c r="D7" s="16"/>
      <c r="E7" s="16"/>
      <c r="F7" s="16"/>
      <c r="G7" s="17"/>
      <c r="H7" s="18">
        <v>3</v>
      </c>
      <c r="I7" s="1">
        <v>-0.25</v>
      </c>
      <c r="J7" s="3">
        <f t="shared" si="1"/>
        <v>4.7337278106508875E-2</v>
      </c>
      <c r="K7" s="16"/>
      <c r="L7" s="16"/>
      <c r="M7" s="16"/>
      <c r="N7" s="16"/>
      <c r="O7" s="17"/>
    </row>
    <row r="8" spans="1:15">
      <c r="A8" s="18">
        <v>4</v>
      </c>
      <c r="B8" s="1">
        <v>1</v>
      </c>
      <c r="C8" s="3">
        <f t="shared" si="0"/>
        <v>1.5873015873015872E-2</v>
      </c>
      <c r="D8" s="16"/>
      <c r="E8" s="4" t="s">
        <v>14</v>
      </c>
      <c r="F8" s="1">
        <f>(B1/3)*(F3+4*F4+2*F5+F6)</f>
        <v>0.10747955747955747</v>
      </c>
      <c r="G8" s="17"/>
      <c r="H8" s="18">
        <v>4</v>
      </c>
      <c r="I8" s="1">
        <v>0</v>
      </c>
      <c r="J8" s="3">
        <f t="shared" si="1"/>
        <v>3.5714285714285712E-2</v>
      </c>
      <c r="K8" s="16"/>
      <c r="L8" s="4" t="s">
        <v>14</v>
      </c>
      <c r="M8" s="1">
        <f>(I1/3)*(M3+4*M4+2*M5+M6)</f>
        <v>0.10488315112511348</v>
      </c>
      <c r="N8" s="16"/>
      <c r="O8" s="17"/>
    </row>
    <row r="9" spans="1:15">
      <c r="A9" s="15"/>
      <c r="B9" s="16"/>
      <c r="C9" s="16"/>
      <c r="D9" s="16"/>
      <c r="E9" s="16"/>
      <c r="F9" s="16"/>
      <c r="G9" s="17"/>
      <c r="H9" s="18">
        <v>5</v>
      </c>
      <c r="I9" s="1">
        <v>0.25</v>
      </c>
      <c r="J9" s="3">
        <f t="shared" si="1"/>
        <v>2.8070175438596492E-2</v>
      </c>
      <c r="K9" s="16"/>
      <c r="L9" s="16"/>
      <c r="M9" s="16"/>
      <c r="N9" s="16"/>
      <c r="O9" s="17"/>
    </row>
    <row r="10" spans="1:15">
      <c r="A10" s="15"/>
      <c r="B10" s="16"/>
      <c r="C10" s="16"/>
      <c r="D10" s="16"/>
      <c r="E10" s="16"/>
      <c r="F10" s="16"/>
      <c r="G10" s="17"/>
      <c r="H10" s="18">
        <v>6</v>
      </c>
      <c r="I10" s="1">
        <v>0.5</v>
      </c>
      <c r="J10" s="3">
        <f t="shared" si="1"/>
        <v>2.2727272727272728E-2</v>
      </c>
      <c r="K10" s="16"/>
      <c r="L10" s="16"/>
      <c r="M10" s="16"/>
      <c r="N10" s="16"/>
      <c r="O10" s="17"/>
    </row>
    <row r="11" spans="1:15">
      <c r="A11" s="15" t="s">
        <v>7</v>
      </c>
      <c r="B11" s="16">
        <f>B1/2</f>
        <v>0.25</v>
      </c>
      <c r="C11" s="16"/>
      <c r="D11" s="16"/>
      <c r="E11" s="16"/>
      <c r="F11" s="16"/>
      <c r="G11" s="17"/>
      <c r="H11" s="18">
        <v>7</v>
      </c>
      <c r="I11" s="1">
        <v>0.75</v>
      </c>
      <c r="J11" s="3">
        <f t="shared" si="1"/>
        <v>1.8823529411764704E-2</v>
      </c>
      <c r="K11" s="16"/>
      <c r="L11" s="16"/>
      <c r="M11" s="16"/>
      <c r="N11" s="16"/>
      <c r="O11" s="17"/>
    </row>
    <row r="12" spans="1:15">
      <c r="A12" s="15"/>
      <c r="B12" s="16"/>
      <c r="C12" s="16"/>
      <c r="D12" s="16"/>
      <c r="E12" s="16"/>
      <c r="F12" s="16"/>
      <c r="G12" s="17"/>
      <c r="H12" s="18">
        <v>8</v>
      </c>
      <c r="I12" s="1">
        <v>1</v>
      </c>
      <c r="J12" s="3">
        <f>1/((2*I12+7)*(3*I12+4))</f>
        <v>1.5873015873015872E-2</v>
      </c>
      <c r="K12" s="16"/>
      <c r="L12" s="16"/>
      <c r="M12" s="16"/>
      <c r="N12" s="16"/>
      <c r="O12" s="17"/>
    </row>
    <row r="13" spans="1:15">
      <c r="A13" s="18"/>
      <c r="B13" s="2" t="s">
        <v>0</v>
      </c>
      <c r="C13" s="2" t="s">
        <v>1</v>
      </c>
      <c r="D13" s="16"/>
      <c r="E13" s="2" t="s">
        <v>4</v>
      </c>
      <c r="F13" s="3">
        <f>C14</f>
        <v>0.2</v>
      </c>
      <c r="G13" s="17"/>
      <c r="H13" s="15"/>
      <c r="I13" s="16"/>
      <c r="J13" s="16"/>
      <c r="K13" s="16"/>
      <c r="L13" s="16"/>
      <c r="M13" s="16"/>
      <c r="N13" s="16"/>
      <c r="O13" s="17"/>
    </row>
    <row r="14" spans="1:15">
      <c r="A14" s="18">
        <v>0</v>
      </c>
      <c r="B14" s="1">
        <v>-1</v>
      </c>
      <c r="C14" s="3">
        <f>1/((2*B14+7)*(3*B14+4))</f>
        <v>0.2</v>
      </c>
      <c r="D14" s="16"/>
      <c r="E14" s="4" t="s">
        <v>3</v>
      </c>
      <c r="F14" s="3">
        <f>C15+C17+C19+C21</f>
        <v>0.19812708685297398</v>
      </c>
      <c r="G14" s="17"/>
      <c r="H14" s="15"/>
      <c r="I14" s="16"/>
      <c r="J14" s="16"/>
      <c r="K14" s="16"/>
      <c r="L14" s="16"/>
      <c r="M14" s="16"/>
      <c r="N14" s="16"/>
      <c r="O14" s="17"/>
    </row>
    <row r="15" spans="1:15">
      <c r="A15" s="18">
        <v>1</v>
      </c>
      <c r="B15" s="1">
        <v>-0.75</v>
      </c>
      <c r="C15" s="3">
        <f t="shared" ref="C15:C22" si="3">1/((2*B15+7)*(3*B15+4))</f>
        <v>0.1038961038961039</v>
      </c>
      <c r="D15" s="16"/>
      <c r="E15" s="4" t="s">
        <v>2</v>
      </c>
      <c r="F15" s="3">
        <f>C16+C18+C20</f>
        <v>0.12510822510822511</v>
      </c>
      <c r="G15" s="17"/>
      <c r="H15" s="15" t="s">
        <v>7</v>
      </c>
      <c r="I15" s="16">
        <f>I1/2</f>
        <v>0.125</v>
      </c>
      <c r="J15" s="16"/>
      <c r="K15" s="16"/>
      <c r="L15" s="16"/>
      <c r="M15" s="16"/>
      <c r="N15" s="16"/>
      <c r="O15" s="17"/>
    </row>
    <row r="16" spans="1:15">
      <c r="A16" s="18">
        <v>2</v>
      </c>
      <c r="B16" s="1">
        <v>-0.5</v>
      </c>
      <c r="C16" s="3">
        <f t="shared" si="3"/>
        <v>6.6666666666666666E-2</v>
      </c>
      <c r="D16" s="16"/>
      <c r="E16" s="4" t="s">
        <v>5</v>
      </c>
      <c r="F16" s="3">
        <f>C22</f>
        <v>1.5873015873015872E-2</v>
      </c>
      <c r="G16" s="17"/>
      <c r="H16" s="15"/>
      <c r="I16" s="16"/>
      <c r="J16" s="16"/>
      <c r="K16" s="16"/>
      <c r="L16" s="16"/>
      <c r="M16" s="16"/>
      <c r="N16" s="16"/>
      <c r="O16" s="17"/>
    </row>
    <row r="17" spans="1:15">
      <c r="A17" s="18">
        <v>3</v>
      </c>
      <c r="B17" s="1">
        <v>-0.25</v>
      </c>
      <c r="C17" s="3">
        <f t="shared" si="3"/>
        <v>4.7337278106508875E-2</v>
      </c>
      <c r="D17" s="16"/>
      <c r="E17" s="16"/>
      <c r="F17" s="16"/>
      <c r="G17" s="17"/>
      <c r="H17" s="18"/>
      <c r="I17" s="2" t="s">
        <v>0</v>
      </c>
      <c r="J17" s="2" t="s">
        <v>1</v>
      </c>
      <c r="K17" s="16"/>
      <c r="L17" s="2" t="s">
        <v>4</v>
      </c>
      <c r="M17" s="28">
        <f>J18</f>
        <v>0.2</v>
      </c>
      <c r="N17" s="16"/>
      <c r="O17" s="17"/>
    </row>
    <row r="18" spans="1:15">
      <c r="A18" s="18">
        <v>4</v>
      </c>
      <c r="B18" s="1">
        <v>0</v>
      </c>
      <c r="C18" s="3">
        <f t="shared" si="3"/>
        <v>3.5714285714285712E-2</v>
      </c>
      <c r="D18" s="16"/>
      <c r="E18" s="4" t="s">
        <v>13</v>
      </c>
      <c r="F18" s="1">
        <f>(B11/3)*(F13+4*F14+2*F15+F16)</f>
        <v>0.10488315112511348</v>
      </c>
      <c r="G18" s="17"/>
      <c r="H18" s="18">
        <v>0</v>
      </c>
      <c r="I18" s="1">
        <v>-1</v>
      </c>
      <c r="J18" s="3">
        <f>1/((2*I18+7)*(3*I18+4))</f>
        <v>0.2</v>
      </c>
      <c r="K18" s="16"/>
      <c r="L18" s="4" t="s">
        <v>3</v>
      </c>
      <c r="M18" s="28">
        <f>J19+J21+J23+J25+J27+J29+J31+J33</f>
        <v>0.41147684316120303</v>
      </c>
      <c r="N18" s="16"/>
      <c r="O18" s="17"/>
    </row>
    <row r="19" spans="1:15">
      <c r="A19" s="18">
        <v>5</v>
      </c>
      <c r="B19" s="1">
        <v>0.25</v>
      </c>
      <c r="C19" s="3">
        <f t="shared" si="3"/>
        <v>2.8070175438596492E-2</v>
      </c>
      <c r="D19" s="16"/>
      <c r="E19" s="16"/>
      <c r="F19" s="16"/>
      <c r="G19" s="17"/>
      <c r="H19" s="18">
        <v>1</v>
      </c>
      <c r="I19" s="1">
        <v>-0.875</v>
      </c>
      <c r="J19" s="3">
        <f t="shared" ref="J19:J34" si="4">1/((2*I19+7)*(3*I19+4))</f>
        <v>0.13852813852813853</v>
      </c>
      <c r="K19" s="16"/>
      <c r="L19" s="4" t="s">
        <v>2</v>
      </c>
      <c r="M19" s="28">
        <f>J20+J22+J24+J26+J28+J30+J32</f>
        <v>0.32323531196119903</v>
      </c>
      <c r="N19" s="16"/>
      <c r="O19" s="17"/>
    </row>
    <row r="20" spans="1:15">
      <c r="A20" s="18">
        <v>6</v>
      </c>
      <c r="B20" s="1">
        <v>0.5</v>
      </c>
      <c r="C20" s="3">
        <f t="shared" si="3"/>
        <v>2.2727272727272728E-2</v>
      </c>
      <c r="D20" s="16"/>
      <c r="E20" s="16"/>
      <c r="F20" s="16"/>
      <c r="G20" s="17"/>
      <c r="H20" s="18">
        <v>2</v>
      </c>
      <c r="I20" s="1">
        <v>-0.75</v>
      </c>
      <c r="J20" s="3">
        <f t="shared" si="4"/>
        <v>0.1038961038961039</v>
      </c>
      <c r="K20" s="16"/>
      <c r="L20" s="4" t="s">
        <v>5</v>
      </c>
      <c r="M20" s="28">
        <f>J34</f>
        <v>1.5873015873015872E-2</v>
      </c>
      <c r="N20" s="16"/>
      <c r="O20" s="17"/>
    </row>
    <row r="21" spans="1:15">
      <c r="A21" s="18">
        <v>7</v>
      </c>
      <c r="B21" s="1">
        <v>0.75</v>
      </c>
      <c r="C21" s="3">
        <f t="shared" si="3"/>
        <v>1.8823529411764704E-2</v>
      </c>
      <c r="D21" s="16"/>
      <c r="E21" s="16"/>
      <c r="F21" s="16"/>
      <c r="G21" s="17"/>
      <c r="H21" s="18">
        <v>3</v>
      </c>
      <c r="I21" s="1">
        <v>-0.625</v>
      </c>
      <c r="J21" s="3">
        <f t="shared" si="4"/>
        <v>8.1841432225063945E-2</v>
      </c>
      <c r="K21" s="16"/>
      <c r="L21" s="16"/>
      <c r="M21" s="16"/>
      <c r="N21" s="16"/>
      <c r="O21" s="17"/>
    </row>
    <row r="22" spans="1:15">
      <c r="A22" s="18">
        <v>8</v>
      </c>
      <c r="B22" s="1">
        <v>1</v>
      </c>
      <c r="C22" s="3">
        <f>1/((2*B22+7)*(3*B22+4))</f>
        <v>1.5873015873015872E-2</v>
      </c>
      <c r="D22" s="16"/>
      <c r="E22" s="16"/>
      <c r="F22" s="16"/>
      <c r="G22" s="17"/>
      <c r="H22" s="18">
        <v>4</v>
      </c>
      <c r="I22" s="1">
        <v>-0.5</v>
      </c>
      <c r="J22" s="3">
        <f t="shared" si="4"/>
        <v>6.6666666666666666E-2</v>
      </c>
      <c r="K22" s="16"/>
      <c r="L22" s="4" t="s">
        <v>13</v>
      </c>
      <c r="M22" s="16">
        <f>(I15/3)*(M17+4*M18+2*M19+M20)</f>
        <v>0.10451045885167609</v>
      </c>
      <c r="N22" s="16"/>
      <c r="O22" s="17"/>
    </row>
    <row r="23" spans="1:15">
      <c r="A23" s="15"/>
      <c r="B23" s="16"/>
      <c r="C23" s="16"/>
      <c r="D23" s="16"/>
      <c r="E23" s="16"/>
      <c r="F23" s="16"/>
      <c r="G23" s="17"/>
      <c r="H23" s="18">
        <v>5</v>
      </c>
      <c r="I23" s="1">
        <v>-0.375</v>
      </c>
      <c r="J23" s="3">
        <f t="shared" si="4"/>
        <v>5.565217391304348E-2</v>
      </c>
      <c r="K23" s="16"/>
      <c r="L23" s="16"/>
      <c r="M23" s="16"/>
      <c r="N23" s="16"/>
      <c r="O23" s="17"/>
    </row>
    <row r="24" spans="1:15" ht="15.75" thickBot="1">
      <c r="A24" s="15"/>
      <c r="B24" s="16"/>
      <c r="C24" s="16"/>
      <c r="D24" s="16"/>
      <c r="E24" s="16"/>
      <c r="F24" s="16"/>
      <c r="G24" s="17"/>
      <c r="H24" s="18">
        <v>6</v>
      </c>
      <c r="I24" s="1">
        <v>-0.25</v>
      </c>
      <c r="J24" s="3">
        <f t="shared" si="4"/>
        <v>4.7337278106508875E-2</v>
      </c>
      <c r="K24" s="16"/>
      <c r="L24" s="16"/>
      <c r="M24" s="16"/>
      <c r="N24" s="16"/>
      <c r="O24" s="17"/>
    </row>
    <row r="25" spans="1:15" ht="15.75" thickBot="1">
      <c r="A25" s="15"/>
      <c r="B25" s="9" t="s">
        <v>12</v>
      </c>
      <c r="C25" s="33">
        <f>F8+((F8-F18)/(-0.75))</f>
        <v>0.10401768234029882</v>
      </c>
      <c r="D25" s="1" t="s">
        <v>11</v>
      </c>
      <c r="E25" s="1">
        <f>C25-F8</f>
        <v>-3.4618751392586494E-3</v>
      </c>
      <c r="F25" s="16"/>
      <c r="G25" s="17"/>
      <c r="H25" s="18">
        <v>7</v>
      </c>
      <c r="I25" s="1">
        <v>-0.125</v>
      </c>
      <c r="J25" s="3">
        <f t="shared" si="4"/>
        <v>4.0868454661558112E-2</v>
      </c>
      <c r="K25" s="16"/>
      <c r="L25" s="9" t="s">
        <v>12</v>
      </c>
      <c r="M25" s="5">
        <f>(I15/3)*(M17+4*M18+2*M19+M20)</f>
        <v>0.10451045885167609</v>
      </c>
      <c r="N25" s="34" t="s">
        <v>11</v>
      </c>
      <c r="O25" s="36">
        <f>M25-M8</f>
        <v>-3.7269227343739164E-4</v>
      </c>
    </row>
    <row r="26" spans="1:15">
      <c r="A26" s="15"/>
      <c r="B26" s="16"/>
      <c r="C26" s="16"/>
      <c r="D26" s="16"/>
      <c r="E26" s="16"/>
      <c r="F26" s="16"/>
      <c r="G26" s="17"/>
      <c r="H26" s="18">
        <v>8</v>
      </c>
      <c r="I26" s="1">
        <v>0</v>
      </c>
      <c r="J26" s="3">
        <f t="shared" si="4"/>
        <v>3.5714285714285712E-2</v>
      </c>
      <c r="K26" s="16"/>
      <c r="L26" s="16"/>
      <c r="M26" s="16"/>
      <c r="N26" s="16"/>
      <c r="O26" s="17"/>
    </row>
    <row r="27" spans="1:15">
      <c r="A27" s="15"/>
      <c r="B27" s="16"/>
      <c r="C27" s="16"/>
      <c r="D27" s="16"/>
      <c r="E27" s="16"/>
      <c r="F27" s="16"/>
      <c r="G27" s="17"/>
      <c r="H27" s="18">
        <v>9</v>
      </c>
      <c r="I27" s="1">
        <v>0.125</v>
      </c>
      <c r="J27" s="3">
        <f t="shared" si="4"/>
        <v>3.1527093596059111E-2</v>
      </c>
      <c r="K27" s="16"/>
      <c r="L27" s="16"/>
      <c r="M27" s="16"/>
      <c r="N27" s="16"/>
      <c r="O27" s="17"/>
    </row>
    <row r="28" spans="1:15">
      <c r="A28" s="15"/>
      <c r="B28" s="16"/>
      <c r="C28" s="16"/>
      <c r="D28" s="16"/>
      <c r="E28" s="16"/>
      <c r="F28" s="16"/>
      <c r="G28" s="17"/>
      <c r="H28" s="18">
        <v>10</v>
      </c>
      <c r="I28" s="1">
        <v>0.25</v>
      </c>
      <c r="J28" s="3">
        <f t="shared" si="4"/>
        <v>2.8070175438596492E-2</v>
      </c>
      <c r="K28" s="16"/>
      <c r="L28" s="16"/>
      <c r="M28" s="16"/>
      <c r="N28" s="16"/>
      <c r="O28" s="17"/>
    </row>
    <row r="29" spans="1:15">
      <c r="A29" s="15"/>
      <c r="B29" s="16"/>
      <c r="C29" s="16"/>
      <c r="D29" s="16"/>
      <c r="E29" s="16"/>
      <c r="F29" s="16"/>
      <c r="G29" s="17"/>
      <c r="H29" s="18">
        <v>11</v>
      </c>
      <c r="I29" s="1">
        <v>0.375</v>
      </c>
      <c r="J29" s="3">
        <f t="shared" si="4"/>
        <v>2.5177025963808025E-2</v>
      </c>
      <c r="K29" s="16"/>
      <c r="L29" s="16"/>
      <c r="M29" s="16"/>
      <c r="N29" s="16"/>
      <c r="O29" s="17"/>
    </row>
    <row r="30" spans="1:15">
      <c r="A30" s="15"/>
      <c r="B30" s="16"/>
      <c r="C30" s="16"/>
      <c r="D30" s="16"/>
      <c r="E30" s="16"/>
      <c r="F30" s="16"/>
      <c r="G30" s="17"/>
      <c r="H30" s="18">
        <v>12</v>
      </c>
      <c r="I30" s="1">
        <v>0.5</v>
      </c>
      <c r="J30" s="3">
        <f t="shared" si="4"/>
        <v>2.2727272727272728E-2</v>
      </c>
      <c r="K30" s="16"/>
      <c r="L30" s="16"/>
      <c r="M30" s="16"/>
      <c r="N30" s="16"/>
      <c r="O30" s="17"/>
    </row>
    <row r="31" spans="1:15">
      <c r="A31" s="15"/>
      <c r="B31" s="16"/>
      <c r="C31" s="16"/>
      <c r="D31" s="16"/>
      <c r="E31" s="16"/>
      <c r="F31" s="16"/>
      <c r="G31" s="17"/>
      <c r="H31" s="18">
        <v>13</v>
      </c>
      <c r="I31" s="1">
        <v>0.625</v>
      </c>
      <c r="J31" s="3">
        <f t="shared" si="4"/>
        <v>2.0631850419084462E-2</v>
      </c>
      <c r="K31" s="16"/>
      <c r="L31" s="16"/>
      <c r="M31" s="16"/>
      <c r="N31" s="16"/>
      <c r="O31" s="17"/>
    </row>
    <row r="32" spans="1:15">
      <c r="A32" s="15"/>
      <c r="B32" s="16"/>
      <c r="C32" s="16"/>
      <c r="D32" s="16"/>
      <c r="E32" s="16"/>
      <c r="F32" s="16"/>
      <c r="G32" s="17"/>
      <c r="H32" s="18">
        <v>14</v>
      </c>
      <c r="I32" s="1">
        <v>0.75</v>
      </c>
      <c r="J32" s="3">
        <f t="shared" si="4"/>
        <v>1.8823529411764704E-2</v>
      </c>
      <c r="K32" s="16"/>
      <c r="L32" s="16"/>
      <c r="M32" s="16"/>
      <c r="N32" s="16"/>
      <c r="O32" s="17"/>
    </row>
    <row r="33" spans="1:15">
      <c r="A33" s="15"/>
      <c r="B33" s="16"/>
      <c r="C33" s="16"/>
      <c r="D33" s="16"/>
      <c r="E33" s="16"/>
      <c r="F33" s="16"/>
      <c r="G33" s="17"/>
      <c r="H33" s="18">
        <v>15</v>
      </c>
      <c r="I33" s="1">
        <v>0.875</v>
      </c>
      <c r="J33" s="3">
        <f t="shared" si="4"/>
        <v>1.7250673854447441E-2</v>
      </c>
      <c r="K33" s="16"/>
      <c r="L33" s="16"/>
      <c r="M33" s="16"/>
      <c r="N33" s="16"/>
      <c r="O33" s="17"/>
    </row>
    <row r="34" spans="1:15" ht="15.75" thickBot="1">
      <c r="A34" s="22"/>
      <c r="B34" s="23"/>
      <c r="C34" s="23"/>
      <c r="D34" s="23"/>
      <c r="E34" s="23"/>
      <c r="F34" s="23"/>
      <c r="G34" s="24"/>
      <c r="H34" s="37">
        <v>16</v>
      </c>
      <c r="I34" s="38">
        <v>1</v>
      </c>
      <c r="J34" s="39">
        <f t="shared" si="4"/>
        <v>1.5873015873015872E-2</v>
      </c>
      <c r="K34" s="23"/>
      <c r="L34" s="23"/>
      <c r="M34" s="23"/>
      <c r="N34" s="23"/>
      <c r="O34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Уточнение и погрешность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2018-05-31T05:52:47Z</dcterms:modified>
</cp:coreProperties>
</file>