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80" yWindow="1800" windowWidth="13635" windowHeight="9945" activeTab="2"/>
  </bookViews>
  <sheets>
    <sheet name="данные модели" sheetId="1" r:id="rId1"/>
    <sheet name="линейная модель" sheetId="4" r:id="rId2"/>
    <sheet name="анализ авторегрессионной" sheetId="2" r:id="rId3"/>
    <sheet name="модель с лагом" sheetId="5" r:id="rId4"/>
    <sheet name="лаг до 7" sheetId="13" r:id="rId5"/>
    <sheet name="лаг 1-4" sheetId="14" r:id="rId6"/>
    <sheet name="модель с фиктивн перемен" sheetId="6" r:id="rId7"/>
  </sheets>
  <calcPr calcId="125725"/>
</workbook>
</file>

<file path=xl/calcChain.xml><?xml version="1.0" encoding="utf-8"?>
<calcChain xmlns="http://schemas.openxmlformats.org/spreadsheetml/2006/main">
  <c r="G4" i="6"/>
  <c r="G5"/>
  <c r="G6"/>
  <c r="G7"/>
  <c r="G8"/>
  <c r="G9"/>
  <c r="G10"/>
  <c r="G11"/>
  <c r="G12"/>
  <c r="G13"/>
  <c r="G14"/>
  <c r="G15"/>
  <c r="G16"/>
  <c r="G17"/>
  <c r="G18"/>
  <c r="G19"/>
  <c r="G20"/>
  <c r="G21"/>
  <c r="G22"/>
  <c r="G3"/>
  <c r="B3"/>
  <c r="E3" s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M3" i="5"/>
  <c r="M4"/>
  <c r="N4" s="1"/>
  <c r="O5" s="1"/>
  <c r="P6" s="1"/>
  <c r="Q7" s="1"/>
  <c r="R8" s="1"/>
  <c r="S9" s="1"/>
  <c r="T10" s="1"/>
  <c r="U11" s="1"/>
  <c r="M5"/>
  <c r="M6"/>
  <c r="N6" s="1"/>
  <c r="O7" s="1"/>
  <c r="P8" s="1"/>
  <c r="Q9" s="1"/>
  <c r="R10" s="1"/>
  <c r="S11" s="1"/>
  <c r="T12" s="1"/>
  <c r="U13" s="1"/>
  <c r="M7"/>
  <c r="M8"/>
  <c r="N8" s="1"/>
  <c r="O9" s="1"/>
  <c r="P10" s="1"/>
  <c r="Q11" s="1"/>
  <c r="R12" s="1"/>
  <c r="S13" s="1"/>
  <c r="T14" s="1"/>
  <c r="U15" s="1"/>
  <c r="M9"/>
  <c r="M10"/>
  <c r="N10" s="1"/>
  <c r="O11" s="1"/>
  <c r="P12" s="1"/>
  <c r="Q13" s="1"/>
  <c r="R14" s="1"/>
  <c r="S15" s="1"/>
  <c r="T16" s="1"/>
  <c r="U17" s="1"/>
  <c r="M11"/>
  <c r="M12"/>
  <c r="N12" s="1"/>
  <c r="O13" s="1"/>
  <c r="P14" s="1"/>
  <c r="Q15" s="1"/>
  <c r="R16" s="1"/>
  <c r="S17" s="1"/>
  <c r="T18" s="1"/>
  <c r="U19" s="1"/>
  <c r="M13"/>
  <c r="M14"/>
  <c r="N14" s="1"/>
  <c r="O15" s="1"/>
  <c r="P16" s="1"/>
  <c r="Q17" s="1"/>
  <c r="R18" s="1"/>
  <c r="S19" s="1"/>
  <c r="T20" s="1"/>
  <c r="U21" s="1"/>
  <c r="M15"/>
  <c r="M16"/>
  <c r="N16" s="1"/>
  <c r="O17" s="1"/>
  <c r="P18" s="1"/>
  <c r="Q19" s="1"/>
  <c r="R20" s="1"/>
  <c r="S21" s="1"/>
  <c r="T22" s="1"/>
  <c r="M17"/>
  <c r="M18"/>
  <c r="N18" s="1"/>
  <c r="O19" s="1"/>
  <c r="P20" s="1"/>
  <c r="Q21" s="1"/>
  <c r="R22" s="1"/>
  <c r="M19"/>
  <c r="M20"/>
  <c r="N20" s="1"/>
  <c r="O21" s="1"/>
  <c r="P22" s="1"/>
  <c r="M21"/>
  <c r="M22"/>
  <c r="N22" s="1"/>
  <c r="M2"/>
  <c r="C2"/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"/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3"/>
  <c r="H4"/>
  <c r="G4" i="2" s="1"/>
  <c r="H5" s="1"/>
  <c r="H5" i="1"/>
  <c r="G5" i="2" s="1"/>
  <c r="H6" s="1"/>
  <c r="H6" i="1"/>
  <c r="G6" i="2" s="1"/>
  <c r="H7" s="1"/>
  <c r="H7" i="1"/>
  <c r="G7" i="2" s="1"/>
  <c r="H8" s="1"/>
  <c r="H8" i="1"/>
  <c r="G8" i="2" s="1"/>
  <c r="H9" s="1"/>
  <c r="H9" i="1"/>
  <c r="G9" i="2" s="1"/>
  <c r="H10" s="1"/>
  <c r="H10" i="1"/>
  <c r="G10" i="2" s="1"/>
  <c r="H11" s="1"/>
  <c r="H11" i="1"/>
  <c r="G11" i="2" s="1"/>
  <c r="H12" s="1"/>
  <c r="H12" i="1"/>
  <c r="G12" i="2" s="1"/>
  <c r="H13" s="1"/>
  <c r="H13" i="1"/>
  <c r="G13" i="2" s="1"/>
  <c r="H14" s="1"/>
  <c r="H14" i="1"/>
  <c r="G14" i="2" s="1"/>
  <c r="H15" s="1"/>
  <c r="H15" i="1"/>
  <c r="G15" i="2" s="1"/>
  <c r="H16" s="1"/>
  <c r="H16" i="1"/>
  <c r="G16" i="2" s="1"/>
  <c r="H17" s="1"/>
  <c r="H17" i="1"/>
  <c r="G17" i="2" s="1"/>
  <c r="H18" s="1"/>
  <c r="H18" i="1"/>
  <c r="G18" i="2" s="1"/>
  <c r="H19" s="1"/>
  <c r="H19" i="1"/>
  <c r="G19" i="2" s="1"/>
  <c r="H20" s="1"/>
  <c r="H20" i="1"/>
  <c r="G20" i="2" s="1"/>
  <c r="H21" s="1"/>
  <c r="H21" i="1"/>
  <c r="G21" i="2" s="1"/>
  <c r="H22" s="1"/>
  <c r="H22" i="1"/>
  <c r="G22" i="2" s="1"/>
  <c r="H3" i="1"/>
  <c r="G3" i="2" s="1"/>
  <c r="H4" s="1"/>
  <c r="F22" i="6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22" i="5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N21" i="5" l="1"/>
  <c r="O22" s="1"/>
  <c r="N19"/>
  <c r="O20" s="1"/>
  <c r="P21" s="1"/>
  <c r="Q22" s="1"/>
  <c r="N17"/>
  <c r="O18" s="1"/>
  <c r="P19" s="1"/>
  <c r="Q20" s="1"/>
  <c r="R21" s="1"/>
  <c r="S22" s="1"/>
  <c r="N15"/>
  <c r="O16" s="1"/>
  <c r="P17" s="1"/>
  <c r="Q18" s="1"/>
  <c r="R19" s="1"/>
  <c r="S20" s="1"/>
  <c r="T21" s="1"/>
  <c r="U22" s="1"/>
  <c r="N13"/>
  <c r="O14" s="1"/>
  <c r="P15" s="1"/>
  <c r="Q16" s="1"/>
  <c r="R17" s="1"/>
  <c r="S18" s="1"/>
  <c r="T19" s="1"/>
  <c r="U20" s="1"/>
  <c r="N11"/>
  <c r="O12" s="1"/>
  <c r="P13" s="1"/>
  <c r="Q14" s="1"/>
  <c r="R15" s="1"/>
  <c r="S16" s="1"/>
  <c r="T17" s="1"/>
  <c r="U18" s="1"/>
  <c r="N9"/>
  <c r="O10" s="1"/>
  <c r="P11" s="1"/>
  <c r="Q12" s="1"/>
  <c r="R13" s="1"/>
  <c r="S14" s="1"/>
  <c r="T15" s="1"/>
  <c r="U16" s="1"/>
  <c r="N7"/>
  <c r="O8" s="1"/>
  <c r="P9" s="1"/>
  <c r="Q10" s="1"/>
  <c r="R11" s="1"/>
  <c r="S12" s="1"/>
  <c r="T13" s="1"/>
  <c r="U14" s="1"/>
  <c r="N5"/>
  <c r="O6" s="1"/>
  <c r="P7" s="1"/>
  <c r="Q8" s="1"/>
  <c r="R9" s="1"/>
  <c r="S10" s="1"/>
  <c r="T11" s="1"/>
  <c r="U12" s="1"/>
  <c r="E22" i="6"/>
  <c r="E21"/>
  <c r="E19"/>
  <c r="E17"/>
  <c r="E15"/>
  <c r="E13"/>
  <c r="E11"/>
  <c r="E9"/>
  <c r="E7"/>
  <c r="E5"/>
  <c r="E4"/>
  <c r="E6"/>
  <c r="E8"/>
  <c r="E10"/>
  <c r="E12"/>
  <c r="E14"/>
  <c r="E16"/>
  <c r="E18"/>
  <c r="E20"/>
  <c r="N3" i="5"/>
  <c r="O4" s="1"/>
  <c r="P5" s="1"/>
  <c r="Q6" s="1"/>
  <c r="R7" s="1"/>
  <c r="S8" s="1"/>
  <c r="T9" s="1"/>
  <c r="U10" s="1"/>
  <c r="D3"/>
  <c r="E4" s="1"/>
  <c r="F5" s="1"/>
  <c r="G6" s="1"/>
  <c r="H7" s="1"/>
  <c r="I8" s="1"/>
  <c r="J9" s="1"/>
  <c r="K10" s="1"/>
  <c r="D4"/>
  <c r="E5" s="1"/>
  <c r="F6" s="1"/>
  <c r="G7" s="1"/>
  <c r="H8" s="1"/>
  <c r="I9" s="1"/>
  <c r="J10" s="1"/>
  <c r="K11" s="1"/>
  <c r="D5"/>
  <c r="E6" s="1"/>
  <c r="F7" s="1"/>
  <c r="G8" s="1"/>
  <c r="H9" s="1"/>
  <c r="I10" s="1"/>
  <c r="J11" s="1"/>
  <c r="K12" s="1"/>
  <c r="D6"/>
  <c r="E7" s="1"/>
  <c r="F8" s="1"/>
  <c r="G9" s="1"/>
  <c r="H10" s="1"/>
  <c r="I11" s="1"/>
  <c r="J12" s="1"/>
  <c r="K13" s="1"/>
  <c r="D7"/>
  <c r="E8" s="1"/>
  <c r="F9" s="1"/>
  <c r="G10" s="1"/>
  <c r="H11" s="1"/>
  <c r="I12" s="1"/>
  <c r="J13" s="1"/>
  <c r="K14" s="1"/>
  <c r="D8"/>
  <c r="E9" s="1"/>
  <c r="F10" s="1"/>
  <c r="G11" s="1"/>
  <c r="H12" s="1"/>
  <c r="I13" s="1"/>
  <c r="J14" s="1"/>
  <c r="K15" s="1"/>
  <c r="D9"/>
  <c r="E10" s="1"/>
  <c r="F11" s="1"/>
  <c r="G12" s="1"/>
  <c r="H13" s="1"/>
  <c r="I14" s="1"/>
  <c r="J15" s="1"/>
  <c r="K16" s="1"/>
  <c r="D10"/>
  <c r="E11" s="1"/>
  <c r="F12" s="1"/>
  <c r="G13" s="1"/>
  <c r="H14" s="1"/>
  <c r="I15" s="1"/>
  <c r="J16" s="1"/>
  <c r="K17" s="1"/>
  <c r="D11"/>
  <c r="E12" s="1"/>
  <c r="F13" s="1"/>
  <c r="G14" s="1"/>
  <c r="H15" s="1"/>
  <c r="I16" s="1"/>
  <c r="J17" s="1"/>
  <c r="K18" s="1"/>
  <c r="D12"/>
  <c r="E13" s="1"/>
  <c r="F14" s="1"/>
  <c r="G15" s="1"/>
  <c r="H16" s="1"/>
  <c r="I17" s="1"/>
  <c r="J18" s="1"/>
  <c r="K19" s="1"/>
  <c r="D13"/>
  <c r="E14" s="1"/>
  <c r="F15" s="1"/>
  <c r="G16" s="1"/>
  <c r="H17" s="1"/>
  <c r="I18" s="1"/>
  <c r="J19" s="1"/>
  <c r="K20" s="1"/>
  <c r="D14"/>
  <c r="E15" s="1"/>
  <c r="F16" s="1"/>
  <c r="G17" s="1"/>
  <c r="H18" s="1"/>
  <c r="I19" s="1"/>
  <c r="J20" s="1"/>
  <c r="K21" s="1"/>
  <c r="D15"/>
  <c r="E16" s="1"/>
  <c r="F17" s="1"/>
  <c r="G18" s="1"/>
  <c r="H19" s="1"/>
  <c r="I20" s="1"/>
  <c r="J21" s="1"/>
  <c r="K22" s="1"/>
  <c r="D16"/>
  <c r="E17" s="1"/>
  <c r="F18" s="1"/>
  <c r="G19" s="1"/>
  <c r="H20" s="1"/>
  <c r="I21" s="1"/>
  <c r="J22" s="1"/>
  <c r="D17"/>
  <c r="E18" s="1"/>
  <c r="F19" s="1"/>
  <c r="G20" s="1"/>
  <c r="H21" s="1"/>
  <c r="I22" s="1"/>
  <c r="D18"/>
  <c r="E19" s="1"/>
  <c r="F20" s="1"/>
  <c r="G21" s="1"/>
  <c r="H22" s="1"/>
  <c r="D19"/>
  <c r="E20" s="1"/>
  <c r="F21" s="1"/>
  <c r="G22" s="1"/>
  <c r="D20"/>
  <c r="E21" s="1"/>
  <c r="F22" s="1"/>
  <c r="D21"/>
  <c r="E22" s="1"/>
  <c r="D22"/>
  <c r="D3" i="2"/>
  <c r="E4" s="1"/>
  <c r="D21"/>
  <c r="E22" s="1"/>
  <c r="D19"/>
  <c r="E20" s="1"/>
  <c r="D17"/>
  <c r="E18" s="1"/>
  <c r="D15"/>
  <c r="E16" s="1"/>
  <c r="D13"/>
  <c r="E14" s="1"/>
  <c r="D11"/>
  <c r="E12" s="1"/>
  <c r="D9"/>
  <c r="E10" s="1"/>
  <c r="D7"/>
  <c r="E8" s="1"/>
  <c r="D5"/>
  <c r="E6" s="1"/>
  <c r="D4"/>
  <c r="E5" s="1"/>
  <c r="D6"/>
  <c r="E7" s="1"/>
  <c r="D8"/>
  <c r="E9" s="1"/>
  <c r="D10"/>
  <c r="E11" s="1"/>
  <c r="D12"/>
  <c r="E13" s="1"/>
  <c r="D14"/>
  <c r="E15" s="1"/>
  <c r="D16"/>
  <c r="E17" s="1"/>
  <c r="D18"/>
  <c r="E19" s="1"/>
  <c r="D20"/>
  <c r="E21" s="1"/>
  <c r="D22"/>
</calcChain>
</file>

<file path=xl/sharedStrings.xml><?xml version="1.0" encoding="utf-8"?>
<sst xmlns="http://schemas.openxmlformats.org/spreadsheetml/2006/main" count="435" uniqueCount="83">
  <si>
    <t>&lt;DATE&gt;</t>
  </si>
  <si>
    <t>data</t>
  </si>
  <si>
    <t>S_micex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</si>
  <si>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</si>
  <si>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</si>
  <si>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</si>
  <si>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</si>
  <si>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</si>
  <si>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</si>
  <si>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</si>
  <si>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</si>
  <si>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</si>
  <si>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</si>
  <si>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</si>
  <si>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</si>
  <si>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</si>
  <si>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</si>
  <si>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</si>
  <si>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</si>
  <si>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</si>
  <si>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</si>
  <si>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</si>
  <si>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</si>
  <si>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</si>
  <si>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</si>
  <si>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</si>
  <si>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</si>
  <si>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</si>
  <si>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MICEX</t>
  </si>
  <si>
    <t>1 нояб.</t>
  </si>
  <si>
    <t>2 нояб.</t>
  </si>
  <si>
    <t>3 нояб.</t>
  </si>
  <si>
    <t>7 нояб.</t>
  </si>
  <si>
    <t>8 нояб.</t>
  </si>
  <si>
    <t>9 нояб.</t>
  </si>
  <si>
    <t>10 нояб.</t>
  </si>
  <si>
    <t>11 нояб.</t>
  </si>
  <si>
    <t>14 нояб.</t>
  </si>
  <si>
    <t>15 нояб.</t>
  </si>
  <si>
    <t>16 нояб.</t>
  </si>
  <si>
    <t>17 нояб.</t>
  </si>
  <si>
    <t>18 нояб.</t>
  </si>
  <si>
    <t>21 нояб.</t>
  </si>
  <si>
    <t>22 нояб.</t>
  </si>
  <si>
    <t>23 нояб.</t>
  </si>
  <si>
    <t>24 нояб.</t>
  </si>
  <si>
    <t>25 нояб.</t>
  </si>
  <si>
    <t>28 нояб.</t>
  </si>
  <si>
    <t>29 нояб.</t>
  </si>
  <si>
    <t>30 нояб.</t>
  </si>
  <si>
    <t>date</t>
  </si>
  <si>
    <t>Переменная X 2</t>
  </si>
  <si>
    <t>Переменная X 3</t>
  </si>
  <si>
    <t xml:space="preserve">ММВБ снизился </t>
  </si>
  <si>
    <t>ММВБ вырос</t>
  </si>
  <si>
    <t>NVTK London</t>
  </si>
  <si>
    <t>NVTK</t>
  </si>
  <si>
    <t>S_NVTK</t>
  </si>
  <si>
    <t>S_MICEX</t>
  </si>
  <si>
    <t>S_NVTL(ADR)</t>
  </si>
  <si>
    <t>ММВБ</t>
  </si>
  <si>
    <t>ЛОНДОН</t>
  </si>
  <si>
    <t>S_nvtk</t>
  </si>
  <si>
    <t>S_NVTK(ADR)</t>
  </si>
  <si>
    <t>Переменная X 4</t>
  </si>
  <si>
    <t>4 лагов</t>
  </si>
  <si>
    <t>пер. Y t- 1</t>
  </si>
  <si>
    <t>пер. Y t- 2</t>
  </si>
  <si>
    <t>пер. Y t- 3</t>
  </si>
  <si>
    <t>пер. Y t- 4</t>
  </si>
  <si>
    <t>пер. Y t- 5</t>
  </si>
  <si>
    <t>пер. Y t- 6</t>
  </si>
  <si>
    <t>пер. Y t- 7</t>
  </si>
  <si>
    <t>лаговая переменная Y t-1</t>
  </si>
  <si>
    <t>лаговая переменная Y t-2</t>
  </si>
  <si>
    <t>лаговая переменная Y t-3</t>
  </si>
  <si>
    <t>лаговая переменная Y t-4</t>
  </si>
  <si>
    <t>Лаг=1</t>
  </si>
  <si>
    <t>Лаг=2</t>
  </si>
  <si>
    <t>Лаг=3</t>
  </si>
  <si>
    <t>Лаг=4</t>
  </si>
  <si>
    <t>на двух биржах обе акции выросли либо снизились</t>
  </si>
  <si>
    <t>разница изменение акций м/у биржами менее 1 %</t>
  </si>
</sst>
</file>

<file path=xl/styles.xml><?xml version="1.0" encoding="utf-8"?>
<styleSheet xmlns="http://schemas.openxmlformats.org/spreadsheetml/2006/main">
  <numFmts count="2">
    <numFmt numFmtId="165" formatCode="0.0000"/>
    <numFmt numFmtId="171" formatCode="0.000%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0" borderId="12" xfId="0" applyBorder="1"/>
    <xf numFmtId="0" fontId="0" fillId="0" borderId="12" xfId="0" applyFont="1" applyBorder="1"/>
    <xf numFmtId="165" fontId="0" fillId="0" borderId="12" xfId="0" applyNumberFormat="1" applyFont="1" applyBorder="1"/>
    <xf numFmtId="0" fontId="0" fillId="0" borderId="0" xfId="0" applyAlignment="1"/>
    <xf numFmtId="0" fontId="19" fillId="0" borderId="0" xfId="0" applyFont="1" applyAlignment="1">
      <alignment horizontal="right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165" fontId="20" fillId="0" borderId="12" xfId="0" applyNumberFormat="1" applyFont="1" applyBorder="1" applyAlignment="1">
      <alignment horizontal="right" wrapText="1"/>
    </xf>
    <xf numFmtId="10" fontId="20" fillId="0" borderId="12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20" fillId="0" borderId="12" xfId="0" applyNumberFormat="1" applyFont="1" applyBorder="1" applyAlignment="1">
      <alignment horizontal="right" wrapText="1"/>
    </xf>
    <xf numFmtId="2" fontId="21" fillId="35" borderId="12" xfId="0" applyNumberFormat="1" applyFont="1" applyFill="1" applyBorder="1" applyAlignment="1">
      <alignment horizontal="right" vertical="top" wrapText="1"/>
    </xf>
    <xf numFmtId="0" fontId="0" fillId="36" borderId="0" xfId="0" applyFill="1" applyBorder="1" applyAlignment="1"/>
    <xf numFmtId="165" fontId="18" fillId="0" borderId="11" xfId="0" applyNumberFormat="1" applyFont="1" applyFill="1" applyBorder="1" applyAlignment="1">
      <alignment horizontal="centerContinuous"/>
    </xf>
    <xf numFmtId="165" fontId="0" fillId="0" borderId="0" xfId="0" applyNumberFormat="1" applyFill="1" applyBorder="1" applyAlignment="1"/>
    <xf numFmtId="165" fontId="0" fillId="34" borderId="0" xfId="0" applyNumberFormat="1" applyFill="1" applyBorder="1" applyAlignment="1"/>
    <xf numFmtId="165" fontId="0" fillId="0" borderId="10" xfId="0" applyNumberFormat="1" applyFill="1" applyBorder="1" applyAlignment="1"/>
    <xf numFmtId="165" fontId="18" fillId="0" borderId="11" xfId="0" applyNumberFormat="1" applyFont="1" applyFill="1" applyBorder="1" applyAlignment="1">
      <alignment horizontal="center"/>
    </xf>
    <xf numFmtId="165" fontId="0" fillId="34" borderId="10" xfId="0" applyNumberFormat="1" applyFill="1" applyBorder="1" applyAlignment="1"/>
    <xf numFmtId="165" fontId="18" fillId="0" borderId="11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10" fontId="0" fillId="0" borderId="0" xfId="0" applyNumberFormat="1"/>
    <xf numFmtId="171" fontId="0" fillId="0" borderId="0" xfId="0" applyNumberFormat="1"/>
    <xf numFmtId="2" fontId="0" fillId="0" borderId="0" xfId="0" applyNumberFormat="1"/>
    <xf numFmtId="171" fontId="20" fillId="0" borderId="12" xfId="0" applyNumberFormat="1" applyFont="1" applyBorder="1" applyAlignment="1">
      <alignment horizontal="right" wrapText="1"/>
    </xf>
    <xf numFmtId="165" fontId="0" fillId="0" borderId="0" xfId="0" applyNumberFormat="1" applyAlignment="1"/>
    <xf numFmtId="165" fontId="20" fillId="0" borderId="12" xfId="0" applyNumberFormat="1" applyFont="1" applyBorder="1" applyAlignment="1"/>
    <xf numFmtId="165" fontId="0" fillId="0" borderId="12" xfId="0" applyNumberFormat="1" applyFill="1" applyBorder="1" applyAlignment="1"/>
    <xf numFmtId="165" fontId="0" fillId="37" borderId="12" xfId="0" applyNumberFormat="1" applyFill="1" applyBorder="1" applyAlignment="1"/>
    <xf numFmtId="165" fontId="0" fillId="37" borderId="0" xfId="0" applyNumberFormat="1" applyFill="1" applyBorder="1" applyAlignment="1"/>
    <xf numFmtId="171" fontId="0" fillId="0" borderId="12" xfId="0" applyNumberFormat="1" applyFont="1" applyBorder="1"/>
    <xf numFmtId="0" fontId="0" fillId="0" borderId="0" xfId="0" applyBorder="1"/>
    <xf numFmtId="171" fontId="0" fillId="0" borderId="0" xfId="0" applyNumberFormat="1" applyFont="1" applyBorder="1"/>
    <xf numFmtId="171" fontId="0" fillId="0" borderId="0" xfId="0" applyNumberFormat="1" applyBorder="1"/>
    <xf numFmtId="0" fontId="22" fillId="0" borderId="0" xfId="0" applyFont="1"/>
    <xf numFmtId="0" fontId="23" fillId="0" borderId="11" xfId="0" applyFont="1" applyFill="1" applyBorder="1" applyAlignment="1">
      <alignment horizontal="centerContinuous"/>
    </xf>
    <xf numFmtId="0" fontId="22" fillId="0" borderId="0" xfId="0" applyFont="1" applyFill="1" applyBorder="1" applyAlignment="1"/>
    <xf numFmtId="0" fontId="22" fillId="33" borderId="0" xfId="0" applyFont="1" applyFill="1" applyBorder="1" applyAlignment="1"/>
    <xf numFmtId="0" fontId="22" fillId="0" borderId="10" xfId="0" applyFont="1" applyFill="1" applyBorder="1" applyAlignment="1"/>
    <xf numFmtId="0" fontId="23" fillId="0" borderId="11" xfId="0" applyFont="1" applyFill="1" applyBorder="1" applyAlignment="1">
      <alignment horizontal="center"/>
    </xf>
    <xf numFmtId="0" fontId="24" fillId="34" borderId="0" xfId="0" applyFont="1" applyFill="1" applyBorder="1" applyAlignment="1"/>
    <xf numFmtId="0" fontId="22" fillId="34" borderId="10" xfId="0" applyFont="1" applyFill="1" applyBorder="1" applyAlignment="1"/>
    <xf numFmtId="0" fontId="23" fillId="0" borderId="11" xfId="0" applyFont="1" applyFill="1" applyBorder="1" applyAlignment="1">
      <alignment horizontal="center" wrapText="1"/>
    </xf>
    <xf numFmtId="0" fontId="0" fillId="0" borderId="12" xfId="0" applyFill="1" applyBorder="1" applyAlignment="1"/>
    <xf numFmtId="0" fontId="22" fillId="0" borderId="12" xfId="0" applyFont="1" applyFill="1" applyBorder="1" applyAlignment="1"/>
    <xf numFmtId="0" fontId="22" fillId="37" borderId="12" xfId="0" applyFont="1" applyFill="1" applyBorder="1" applyAlignment="1"/>
    <xf numFmtId="0" fontId="22" fillId="37" borderId="0" xfId="0" applyFont="1" applyFill="1" applyBorder="1" applyAlignment="1"/>
    <xf numFmtId="0" fontId="25" fillId="0" borderId="0" xfId="0" applyFont="1"/>
    <xf numFmtId="0" fontId="26" fillId="0" borderId="11" xfId="0" applyFont="1" applyFill="1" applyBorder="1" applyAlignment="1">
      <alignment horizontal="centerContinuous"/>
    </xf>
    <xf numFmtId="0" fontId="25" fillId="0" borderId="12" xfId="0" applyFont="1" applyFill="1" applyBorder="1" applyAlignment="1"/>
    <xf numFmtId="0" fontId="26" fillId="0" borderId="11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25" fillId="0" borderId="10" xfId="0" applyFont="1" applyFill="1" applyBorder="1" applyAlignment="1"/>
    <xf numFmtId="0" fontId="26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Continuous" wrapText="1"/>
    </xf>
    <xf numFmtId="0" fontId="0" fillId="0" borderId="12" xfId="0" applyBorder="1" applyAlignment="1">
      <alignment wrapText="1"/>
    </xf>
    <xf numFmtId="0" fontId="25" fillId="34" borderId="12" xfId="0" applyFont="1" applyFill="1" applyBorder="1" applyAlignment="1"/>
    <xf numFmtId="0" fontId="25" fillId="38" borderId="12" xfId="0" applyFont="1" applyFill="1" applyBorder="1" applyAlignment="1"/>
    <xf numFmtId="4" fontId="0" fillId="0" borderId="12" xfId="0" applyNumberFormat="1" applyFont="1" applyBorder="1"/>
    <xf numFmtId="0" fontId="0" fillId="0" borderId="12" xfId="0" applyFont="1" applyBorder="1" applyAlignment="1">
      <alignment wrapText="1"/>
    </xf>
    <xf numFmtId="0" fontId="0" fillId="34" borderId="12" xfId="0" applyFill="1" applyBorder="1" applyAlignment="1"/>
    <xf numFmtId="165" fontId="25" fillId="0" borderId="12" xfId="0" applyNumberFormat="1" applyFont="1" applyFill="1" applyBorder="1" applyAlignment="1"/>
    <xf numFmtId="165" fontId="25" fillId="0" borderId="0" xfId="0" applyNumberFormat="1" applyFont="1"/>
    <xf numFmtId="165" fontId="25" fillId="34" borderId="12" xfId="0" applyNumberFormat="1" applyFont="1" applyFill="1" applyBorder="1" applyAlignment="1"/>
    <xf numFmtId="165" fontId="26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65" fontId="18" fillId="0" borderId="12" xfId="0" applyNumberFormat="1" applyFont="1" applyFill="1" applyBorder="1" applyAlignment="1">
      <alignment horizontal="center"/>
    </xf>
    <xf numFmtId="0" fontId="0" fillId="39" borderId="12" xfId="0" applyFill="1" applyBorder="1" applyAlignment="1"/>
    <xf numFmtId="171" fontId="0" fillId="0" borderId="12" xfId="0" applyNumberFormat="1" applyBorder="1"/>
    <xf numFmtId="2" fontId="0" fillId="0" borderId="12" xfId="0" applyNumberFormat="1" applyBorder="1"/>
    <xf numFmtId="4" fontId="0" fillId="0" borderId="12" xfId="0" applyNumberForma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2" sqref="A2:A22"/>
    </sheetView>
  </sheetViews>
  <sheetFormatPr defaultColWidth="9.7109375" defaultRowHeight="15"/>
  <cols>
    <col min="1" max="9" width="8.140625" style="14" customWidth="1"/>
    <col min="10" max="10" width="12.140625" customWidth="1"/>
  </cols>
  <sheetData>
    <row r="1" spans="1:11" ht="26.25">
      <c r="A1" s="10" t="s">
        <v>50</v>
      </c>
      <c r="B1" s="11" t="s">
        <v>56</v>
      </c>
      <c r="C1" s="11" t="s">
        <v>28</v>
      </c>
      <c r="D1" s="11" t="s">
        <v>57</v>
      </c>
      <c r="E1" s="11" t="s">
        <v>58</v>
      </c>
      <c r="F1" s="11" t="s">
        <v>28</v>
      </c>
      <c r="G1" s="10" t="s">
        <v>55</v>
      </c>
      <c r="H1" s="11" t="s">
        <v>59</v>
      </c>
      <c r="I1" s="11" t="s">
        <v>2</v>
      </c>
      <c r="J1" s="9"/>
      <c r="K1" s="9"/>
    </row>
    <row r="2" spans="1:11">
      <c r="A2" s="10" t="s">
        <v>29</v>
      </c>
      <c r="B2" s="15">
        <v>653.79999999999995</v>
      </c>
      <c r="C2" s="11">
        <v>1996.87</v>
      </c>
      <c r="D2" s="11"/>
      <c r="E2" s="11"/>
      <c r="F2" s="11">
        <v>1996.87</v>
      </c>
      <c r="G2" s="16">
        <v>106.8</v>
      </c>
      <c r="H2" s="12"/>
      <c r="I2" s="11"/>
      <c r="J2" s="9"/>
      <c r="K2" s="9"/>
    </row>
    <row r="3" spans="1:11">
      <c r="A3" s="10" t="s">
        <v>30</v>
      </c>
      <c r="B3" s="15">
        <v>645</v>
      </c>
      <c r="C3" s="11">
        <v>1968.77</v>
      </c>
      <c r="D3" s="13">
        <f t="shared" ref="D3:D22" si="0">(B3-B2)/B2</f>
        <v>-1.3459773631079773E-2</v>
      </c>
      <c r="E3" s="13">
        <f t="shared" ref="E3:E22" si="1">(C3-C2)/C2</f>
        <v>-1.4072022715549791E-2</v>
      </c>
      <c r="F3" s="11">
        <v>1968.77</v>
      </c>
      <c r="G3" s="16">
        <v>103.9</v>
      </c>
      <c r="H3" s="13">
        <f>(G3-G2)/G2</f>
        <v>-2.7153558052434378E-2</v>
      </c>
      <c r="I3" s="13">
        <f>(F3-F2)/F2</f>
        <v>-1.4072022715549791E-2</v>
      </c>
      <c r="J3" s="9"/>
      <c r="K3" s="9"/>
    </row>
    <row r="4" spans="1:11">
      <c r="A4" s="10" t="s">
        <v>31</v>
      </c>
      <c r="B4" s="15">
        <v>640</v>
      </c>
      <c r="C4" s="11">
        <v>1962.71</v>
      </c>
      <c r="D4" s="13">
        <f t="shared" si="0"/>
        <v>-7.7519379844961239E-3</v>
      </c>
      <c r="E4" s="13">
        <f t="shared" si="1"/>
        <v>-3.0780639688739392E-3</v>
      </c>
      <c r="F4" s="11">
        <v>1962.71</v>
      </c>
      <c r="G4" s="16">
        <v>102.1</v>
      </c>
      <c r="H4" s="13">
        <f t="shared" ref="H4:H22" si="2">(G4-G3)/G3</f>
        <v>-1.7324350336862478E-2</v>
      </c>
      <c r="I4" s="13">
        <f t="shared" ref="I4:I22" si="3">(F4-F3)/F3</f>
        <v>-3.0780639688739392E-3</v>
      </c>
      <c r="J4" s="9"/>
      <c r="K4" s="9"/>
    </row>
    <row r="5" spans="1:11">
      <c r="A5" s="10" t="s">
        <v>32</v>
      </c>
      <c r="B5" s="15">
        <v>652.29999999999995</v>
      </c>
      <c r="C5" s="11">
        <v>1952.69</v>
      </c>
      <c r="D5" s="13">
        <f t="shared" si="0"/>
        <v>1.921874999999993E-2</v>
      </c>
      <c r="E5" s="13">
        <f t="shared" si="1"/>
        <v>-5.1051861966362744E-3</v>
      </c>
      <c r="F5" s="11">
        <v>1952.69</v>
      </c>
      <c r="G5" s="16">
        <v>103.1</v>
      </c>
      <c r="H5" s="13">
        <f t="shared" si="2"/>
        <v>9.7943192948090115E-3</v>
      </c>
      <c r="I5" s="13">
        <f t="shared" si="3"/>
        <v>-5.1051861966362744E-3</v>
      </c>
      <c r="J5" s="9"/>
      <c r="K5" s="9"/>
    </row>
    <row r="6" spans="1:11">
      <c r="A6" s="10" t="s">
        <v>33</v>
      </c>
      <c r="B6" s="15">
        <v>648.1</v>
      </c>
      <c r="C6" s="11">
        <v>1967.93</v>
      </c>
      <c r="D6" s="13">
        <f t="shared" si="0"/>
        <v>-6.438755173999589E-3</v>
      </c>
      <c r="E6" s="13">
        <f t="shared" si="1"/>
        <v>7.8046182445754364E-3</v>
      </c>
      <c r="F6" s="11">
        <v>1967.93</v>
      </c>
      <c r="G6" s="16">
        <v>103.9</v>
      </c>
      <c r="H6" s="13">
        <f t="shared" si="2"/>
        <v>7.7594568380214496E-3</v>
      </c>
      <c r="I6" s="13">
        <f t="shared" si="3"/>
        <v>7.8046182445754364E-3</v>
      </c>
      <c r="J6" s="9"/>
      <c r="K6" s="9"/>
    </row>
    <row r="7" spans="1:11">
      <c r="A7" s="10" t="s">
        <v>34</v>
      </c>
      <c r="B7" s="15">
        <v>668</v>
      </c>
      <c r="C7" s="11">
        <v>2011.58</v>
      </c>
      <c r="D7" s="13">
        <f t="shared" si="0"/>
        <v>3.0705138095972806E-2</v>
      </c>
      <c r="E7" s="13">
        <f t="shared" si="1"/>
        <v>2.218066699526907E-2</v>
      </c>
      <c r="F7" s="11">
        <v>2011.58</v>
      </c>
      <c r="G7" s="16">
        <v>106.8</v>
      </c>
      <c r="H7" s="13">
        <f t="shared" si="2"/>
        <v>2.7911453320500396E-2</v>
      </c>
      <c r="I7" s="13">
        <f t="shared" si="3"/>
        <v>2.218066699526907E-2</v>
      </c>
      <c r="K7" s="9"/>
    </row>
    <row r="8" spans="1:11">
      <c r="A8" s="10" t="s">
        <v>35</v>
      </c>
      <c r="B8" s="15">
        <v>686</v>
      </c>
      <c r="C8" s="11">
        <v>2044.03</v>
      </c>
      <c r="D8" s="13">
        <f t="shared" si="0"/>
        <v>2.6946107784431138E-2</v>
      </c>
      <c r="E8" s="13">
        <f t="shared" si="1"/>
        <v>1.6131598047306121E-2</v>
      </c>
      <c r="F8" s="11">
        <v>2044.03</v>
      </c>
      <c r="G8" s="16">
        <v>108</v>
      </c>
      <c r="H8" s="13">
        <f t="shared" si="2"/>
        <v>1.1235955056179803E-2</v>
      </c>
      <c r="I8" s="13">
        <f t="shared" si="3"/>
        <v>1.6131598047306121E-2</v>
      </c>
      <c r="J8" s="9"/>
      <c r="K8" s="9"/>
    </row>
    <row r="9" spans="1:11">
      <c r="A9" s="10" t="s">
        <v>36</v>
      </c>
      <c r="B9" s="15">
        <v>685.4</v>
      </c>
      <c r="C9" s="11">
        <v>2031.92</v>
      </c>
      <c r="D9" s="13">
        <f t="shared" si="0"/>
        <v>-8.746355685131527E-4</v>
      </c>
      <c r="E9" s="13">
        <f t="shared" si="1"/>
        <v>-5.9245705787096571E-3</v>
      </c>
      <c r="F9" s="11">
        <v>2031.92</v>
      </c>
      <c r="G9" s="16">
        <v>105.8</v>
      </c>
      <c r="H9" s="13">
        <f t="shared" si="2"/>
        <v>-2.0370370370370396E-2</v>
      </c>
      <c r="I9" s="13">
        <f t="shared" si="3"/>
        <v>-5.9245705787096571E-3</v>
      </c>
      <c r="J9" s="9"/>
      <c r="K9" s="9"/>
    </row>
    <row r="10" spans="1:11">
      <c r="A10" s="10" t="s">
        <v>37</v>
      </c>
      <c r="B10" s="15">
        <v>676.5</v>
      </c>
      <c r="C10" s="11">
        <v>2021.99</v>
      </c>
      <c r="D10" s="13">
        <f t="shared" si="0"/>
        <v>-1.2985118179165417E-2</v>
      </c>
      <c r="E10" s="13">
        <f t="shared" si="1"/>
        <v>-4.8870034253317369E-3</v>
      </c>
      <c r="F10" s="11">
        <v>2021.99</v>
      </c>
      <c r="G10" s="16">
        <v>104.5</v>
      </c>
      <c r="H10" s="13">
        <f t="shared" si="2"/>
        <v>-1.2287334593572752E-2</v>
      </c>
      <c r="I10" s="13">
        <f t="shared" si="3"/>
        <v>-4.8870034253317369E-3</v>
      </c>
      <c r="J10" s="9"/>
      <c r="K10" s="9"/>
    </row>
    <row r="11" spans="1:11">
      <c r="A11" s="10" t="s">
        <v>38</v>
      </c>
      <c r="B11" s="15">
        <v>679.4</v>
      </c>
      <c r="C11" s="11">
        <v>2017.06</v>
      </c>
      <c r="D11" s="13">
        <f t="shared" si="0"/>
        <v>4.2867701404286432E-3</v>
      </c>
      <c r="E11" s="13">
        <f t="shared" si="1"/>
        <v>-2.438192078101308E-3</v>
      </c>
      <c r="F11" s="11">
        <v>2017.06</v>
      </c>
      <c r="G11" s="16">
        <v>108</v>
      </c>
      <c r="H11" s="13">
        <f t="shared" si="2"/>
        <v>3.3492822966507178E-2</v>
      </c>
      <c r="I11" s="13">
        <f t="shared" si="3"/>
        <v>-2.438192078101308E-3</v>
      </c>
      <c r="J11" s="9"/>
      <c r="K11" s="9"/>
    </row>
    <row r="12" spans="1:11">
      <c r="A12" s="10" t="s">
        <v>39</v>
      </c>
      <c r="B12" s="15">
        <v>692</v>
      </c>
      <c r="C12" s="11">
        <v>2028.92</v>
      </c>
      <c r="D12" s="13">
        <f t="shared" si="0"/>
        <v>1.854577568442747E-2</v>
      </c>
      <c r="E12" s="13">
        <f t="shared" si="1"/>
        <v>5.8798449228085071E-3</v>
      </c>
      <c r="F12" s="11">
        <v>2028.92</v>
      </c>
      <c r="G12" s="16">
        <v>110.3</v>
      </c>
      <c r="H12" s="13">
        <f t="shared" si="2"/>
        <v>2.1296296296296272E-2</v>
      </c>
      <c r="I12" s="13">
        <f t="shared" si="3"/>
        <v>5.8798449228085071E-3</v>
      </c>
      <c r="J12" s="9"/>
      <c r="K12" s="9"/>
    </row>
    <row r="13" spans="1:11">
      <c r="A13" s="10" t="s">
        <v>40</v>
      </c>
      <c r="B13" s="15">
        <v>700.9</v>
      </c>
      <c r="C13" s="11">
        <v>2042.76</v>
      </c>
      <c r="D13" s="13">
        <f t="shared" si="0"/>
        <v>1.2861271676300546E-2</v>
      </c>
      <c r="E13" s="13">
        <f t="shared" si="1"/>
        <v>6.8213630897225701E-3</v>
      </c>
      <c r="F13" s="11">
        <v>2042.76</v>
      </c>
      <c r="G13" s="16">
        <v>112</v>
      </c>
      <c r="H13" s="13">
        <f t="shared" si="2"/>
        <v>1.5412511332728947E-2</v>
      </c>
      <c r="I13" s="13">
        <f t="shared" si="3"/>
        <v>6.8213630897225701E-3</v>
      </c>
      <c r="J13" s="9"/>
      <c r="K13" s="9"/>
    </row>
    <row r="14" spans="1:11">
      <c r="A14" s="10" t="s">
        <v>41</v>
      </c>
      <c r="B14" s="15">
        <v>704.7</v>
      </c>
      <c r="C14" s="11">
        <v>2038.29</v>
      </c>
      <c r="D14" s="13">
        <f t="shared" si="0"/>
        <v>5.4216007989728466E-3</v>
      </c>
      <c r="E14" s="13">
        <f t="shared" si="1"/>
        <v>-2.1882159431357707E-3</v>
      </c>
      <c r="F14" s="11">
        <v>2038.29</v>
      </c>
      <c r="G14" s="16">
        <v>112.8</v>
      </c>
      <c r="H14" s="13">
        <f t="shared" si="2"/>
        <v>7.1428571428571175E-3</v>
      </c>
      <c r="I14" s="13">
        <f t="shared" si="3"/>
        <v>-2.1882159431357707E-3</v>
      </c>
    </row>
    <row r="15" spans="1:11">
      <c r="A15" s="10" t="s">
        <v>42</v>
      </c>
      <c r="B15" s="15">
        <v>717</v>
      </c>
      <c r="C15" s="11">
        <v>2058.77</v>
      </c>
      <c r="D15" s="13">
        <f t="shared" si="0"/>
        <v>1.7454235845040376E-2</v>
      </c>
      <c r="E15" s="13">
        <f t="shared" si="1"/>
        <v>1.0047637971044365E-2</v>
      </c>
      <c r="F15" s="11">
        <v>2058.77</v>
      </c>
      <c r="G15" s="16">
        <v>115.1</v>
      </c>
      <c r="H15" s="13">
        <f t="shared" si="2"/>
        <v>2.039007092198579E-2</v>
      </c>
      <c r="I15" s="13">
        <f t="shared" si="3"/>
        <v>1.0047637971044365E-2</v>
      </c>
    </row>
    <row r="16" spans="1:11">
      <c r="A16" s="10" t="s">
        <v>43</v>
      </c>
      <c r="B16" s="15">
        <v>717.4</v>
      </c>
      <c r="C16" s="11">
        <v>2066.1799999999998</v>
      </c>
      <c r="D16" s="13">
        <f t="shared" si="0"/>
        <v>5.5788005578797381E-4</v>
      </c>
      <c r="E16" s="13">
        <f t="shared" si="1"/>
        <v>3.5992364372901559E-3</v>
      </c>
      <c r="F16" s="11">
        <v>2066.1799999999998</v>
      </c>
      <c r="G16" s="16">
        <v>116.5</v>
      </c>
      <c r="H16" s="13">
        <f t="shared" si="2"/>
        <v>1.2163336229365818E-2</v>
      </c>
      <c r="I16" s="13">
        <f t="shared" si="3"/>
        <v>3.5992364372901559E-3</v>
      </c>
    </row>
    <row r="17" spans="1:9">
      <c r="A17" s="10" t="s">
        <v>44</v>
      </c>
      <c r="B17" s="15">
        <v>727.5</v>
      </c>
      <c r="C17" s="11">
        <v>2085.75</v>
      </c>
      <c r="D17" s="13">
        <f t="shared" si="0"/>
        <v>1.4078617228882106E-2</v>
      </c>
      <c r="E17" s="13">
        <f t="shared" si="1"/>
        <v>9.4715852442672777E-3</v>
      </c>
      <c r="F17" s="11">
        <v>2085.75</v>
      </c>
      <c r="G17" s="16">
        <v>117.8</v>
      </c>
      <c r="H17" s="13">
        <f t="shared" si="2"/>
        <v>1.1158798283261778E-2</v>
      </c>
      <c r="I17" s="13">
        <f t="shared" si="3"/>
        <v>9.4715852442672777E-3</v>
      </c>
    </row>
    <row r="18" spans="1:9">
      <c r="A18" s="10" t="s">
        <v>45</v>
      </c>
      <c r="B18" s="15">
        <v>735.9</v>
      </c>
      <c r="C18" s="11">
        <v>2102.9699999999998</v>
      </c>
      <c r="D18" s="13">
        <f t="shared" si="0"/>
        <v>1.1546391752577288E-2</v>
      </c>
      <c r="E18" s="13">
        <f t="shared" si="1"/>
        <v>8.2560230133044716E-3</v>
      </c>
      <c r="F18" s="11">
        <v>2102.9699999999998</v>
      </c>
      <c r="G18" s="16">
        <v>117.8</v>
      </c>
      <c r="H18" s="13">
        <f t="shared" si="2"/>
        <v>0</v>
      </c>
      <c r="I18" s="13">
        <f t="shared" si="3"/>
        <v>8.2560230133044716E-3</v>
      </c>
    </row>
    <row r="19" spans="1:9">
      <c r="A19" s="10" t="s">
        <v>46</v>
      </c>
      <c r="B19" s="15">
        <v>728.5</v>
      </c>
      <c r="C19" s="11">
        <v>2098.15</v>
      </c>
      <c r="D19" s="13">
        <f t="shared" si="0"/>
        <v>-1.0055714091588501E-2</v>
      </c>
      <c r="E19" s="13">
        <f t="shared" si="1"/>
        <v>-2.2919965572498462E-3</v>
      </c>
      <c r="F19" s="11">
        <v>2098.15</v>
      </c>
      <c r="G19" s="16">
        <v>116.7</v>
      </c>
      <c r="H19" s="13">
        <f t="shared" si="2"/>
        <v>-9.3378607809846727E-3</v>
      </c>
      <c r="I19" s="13">
        <f t="shared" si="3"/>
        <v>-2.2919965572498462E-3</v>
      </c>
    </row>
    <row r="20" spans="1:9">
      <c r="A20" s="10" t="s">
        <v>47</v>
      </c>
      <c r="B20" s="15">
        <v>724.1</v>
      </c>
      <c r="C20" s="11">
        <v>2094.65</v>
      </c>
      <c r="D20" s="13">
        <f t="shared" si="0"/>
        <v>-6.0398078242964682E-3</v>
      </c>
      <c r="E20" s="13">
        <f t="shared" si="1"/>
        <v>-1.6681362152372327E-3</v>
      </c>
      <c r="F20" s="11">
        <v>2094.65</v>
      </c>
      <c r="G20" s="16">
        <v>116</v>
      </c>
      <c r="H20" s="13">
        <f t="shared" si="2"/>
        <v>-5.9982862039417552E-3</v>
      </c>
      <c r="I20" s="13">
        <f t="shared" si="3"/>
        <v>-1.6681362152372327E-3</v>
      </c>
    </row>
    <row r="21" spans="1:9">
      <c r="A21" s="10" t="s">
        <v>48</v>
      </c>
      <c r="B21" s="15">
        <v>719.5</v>
      </c>
      <c r="C21" s="11">
        <v>2086.84</v>
      </c>
      <c r="D21" s="13">
        <f t="shared" si="0"/>
        <v>-6.3527137135755045E-3</v>
      </c>
      <c r="E21" s="13">
        <f t="shared" si="1"/>
        <v>-3.7285465352206552E-3</v>
      </c>
      <c r="F21" s="11">
        <v>2086.84</v>
      </c>
      <c r="G21" s="16">
        <v>113.3</v>
      </c>
      <c r="H21" s="13">
        <f t="shared" si="2"/>
        <v>-2.3275862068965543E-2</v>
      </c>
      <c r="I21" s="13">
        <f t="shared" si="3"/>
        <v>-3.7285465352206552E-3</v>
      </c>
    </row>
    <row r="22" spans="1:9">
      <c r="A22" s="10" t="s">
        <v>49</v>
      </c>
      <c r="B22" s="15">
        <v>732</v>
      </c>
      <c r="C22" s="11">
        <v>2104.91</v>
      </c>
      <c r="D22" s="13">
        <f t="shared" si="0"/>
        <v>1.7373175816539264E-2</v>
      </c>
      <c r="E22" s="13">
        <f t="shared" si="1"/>
        <v>8.6590251289028908E-3</v>
      </c>
      <c r="F22" s="11">
        <v>2104.91</v>
      </c>
      <c r="G22" s="16">
        <v>118.1</v>
      </c>
      <c r="H22" s="13">
        <f t="shared" si="2"/>
        <v>4.2365401588702535E-2</v>
      </c>
      <c r="I22" s="13">
        <f t="shared" si="3"/>
        <v>8.6590251289028908E-3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22" sqref="D22"/>
    </sheetView>
  </sheetViews>
  <sheetFormatPr defaultRowHeight="15"/>
  <cols>
    <col min="1" max="6" width="11.85546875" style="8" customWidth="1"/>
    <col min="7" max="9" width="11.85546875" style="31" customWidth="1"/>
    <col min="10" max="16384" width="9.140625" style="8"/>
  </cols>
  <sheetData>
    <row r="1" spans="1:9">
      <c r="A1" s="31" t="s">
        <v>3</v>
      </c>
      <c r="B1" s="31"/>
      <c r="C1" s="31"/>
      <c r="D1" s="31"/>
      <c r="E1" s="31"/>
      <c r="F1" s="31"/>
    </row>
    <row r="2" spans="1:9" ht="15.75" thickBot="1">
      <c r="A2" s="31" t="s">
        <v>60</v>
      </c>
      <c r="B2" s="31"/>
      <c r="C2" s="31"/>
      <c r="D2" s="31"/>
      <c r="E2" s="31"/>
      <c r="F2" s="31"/>
    </row>
    <row r="3" spans="1:9">
      <c r="A3" s="18" t="s">
        <v>4</v>
      </c>
      <c r="B3" s="18"/>
      <c r="C3" s="31"/>
      <c r="D3" s="31"/>
      <c r="E3" s="31"/>
      <c r="F3" s="31"/>
    </row>
    <row r="4" spans="1:9">
      <c r="A4" s="19" t="s">
        <v>5</v>
      </c>
      <c r="B4" s="19">
        <v>0.77466942290135499</v>
      </c>
      <c r="C4" s="31"/>
      <c r="D4" s="31"/>
      <c r="E4" s="31"/>
      <c r="F4" s="31"/>
    </row>
    <row r="5" spans="1:9">
      <c r="A5" s="19" t="s">
        <v>6</v>
      </c>
      <c r="B5" s="20">
        <v>0.6001127147783184</v>
      </c>
      <c r="C5" s="31"/>
      <c r="D5" s="31"/>
      <c r="E5" s="31"/>
      <c r="F5" s="31"/>
    </row>
    <row r="6" spans="1:9">
      <c r="A6" s="19" t="s">
        <v>7</v>
      </c>
      <c r="B6" s="19">
        <v>0.57789675448822497</v>
      </c>
      <c r="C6" s="31"/>
      <c r="D6" s="31"/>
      <c r="E6" s="31"/>
      <c r="F6" s="31"/>
    </row>
    <row r="7" spans="1:9">
      <c r="A7" s="19" t="s">
        <v>8</v>
      </c>
      <c r="B7" s="19">
        <v>8.8205371901776547E-3</v>
      </c>
      <c r="C7" s="31"/>
      <c r="D7" s="31"/>
      <c r="E7" s="31"/>
      <c r="F7" s="31"/>
    </row>
    <row r="8" spans="1:9" ht="15.75" thickBot="1">
      <c r="A8" s="21" t="s">
        <v>9</v>
      </c>
      <c r="B8" s="21">
        <v>20</v>
      </c>
      <c r="C8" s="31"/>
      <c r="D8" s="31"/>
      <c r="E8" s="31"/>
      <c r="F8" s="31"/>
    </row>
    <row r="9" spans="1:9">
      <c r="A9" s="31"/>
      <c r="B9" s="31"/>
      <c r="C9" s="31"/>
      <c r="D9" s="31"/>
      <c r="E9" s="31"/>
      <c r="F9" s="31"/>
    </row>
    <row r="10" spans="1:9" ht="15.75" thickBot="1">
      <c r="A10" s="31" t="s">
        <v>10</v>
      </c>
      <c r="B10" s="31"/>
      <c r="C10" s="31"/>
      <c r="D10" s="31"/>
      <c r="E10" s="31"/>
      <c r="F10" s="31"/>
    </row>
    <row r="11" spans="1:9">
      <c r="A11" s="22"/>
      <c r="B11" s="22" t="s">
        <v>15</v>
      </c>
      <c r="C11" s="22" t="s">
        <v>16</v>
      </c>
      <c r="D11" s="22" t="s">
        <v>17</v>
      </c>
      <c r="E11" s="22" t="s">
        <v>18</v>
      </c>
      <c r="F11" s="22" t="s">
        <v>19</v>
      </c>
    </row>
    <row r="12" spans="1:9">
      <c r="A12" s="19" t="s">
        <v>11</v>
      </c>
      <c r="B12" s="19">
        <v>1</v>
      </c>
      <c r="C12" s="19">
        <v>2.1016374986971348E-3</v>
      </c>
      <c r="D12" s="19">
        <v>2.1016374986971348E-3</v>
      </c>
      <c r="E12" s="19">
        <v>27.012683986742704</v>
      </c>
      <c r="F12" s="20">
        <v>6.068459065083616E-5</v>
      </c>
    </row>
    <row r="13" spans="1:9">
      <c r="A13" s="19" t="s">
        <v>12</v>
      </c>
      <c r="B13" s="19">
        <v>18</v>
      </c>
      <c r="C13" s="19">
        <v>1.4004337738195284E-3</v>
      </c>
      <c r="D13" s="19">
        <v>7.7801876323307128E-5</v>
      </c>
      <c r="E13" s="19"/>
      <c r="F13" s="19"/>
    </row>
    <row r="14" spans="1:9" ht="15.75" thickBot="1">
      <c r="A14" s="21" t="s">
        <v>13</v>
      </c>
      <c r="B14" s="21">
        <v>19</v>
      </c>
      <c r="C14" s="21">
        <v>3.5020712725166631E-3</v>
      </c>
      <c r="D14" s="21"/>
      <c r="E14" s="21"/>
      <c r="F14" s="21"/>
    </row>
    <row r="15" spans="1:9" ht="15.75" thickBot="1">
      <c r="A15" s="31"/>
      <c r="B15" s="31"/>
      <c r="C15" s="31"/>
      <c r="D15" s="31"/>
      <c r="E15" s="31"/>
      <c r="F15" s="31"/>
    </row>
    <row r="16" spans="1:9">
      <c r="A16" s="22"/>
      <c r="B16" s="22" t="s">
        <v>20</v>
      </c>
      <c r="C16" s="22" t="s">
        <v>8</v>
      </c>
      <c r="D16" s="22" t="s">
        <v>21</v>
      </c>
      <c r="E16" s="22" t="s">
        <v>22</v>
      </c>
      <c r="F16" s="22" t="s">
        <v>23</v>
      </c>
      <c r="G16" s="22" t="s">
        <v>24</v>
      </c>
      <c r="H16" s="22" t="s">
        <v>25</v>
      </c>
      <c r="I16" s="22" t="s">
        <v>26</v>
      </c>
    </row>
    <row r="17" spans="1:9">
      <c r="A17" s="19" t="s">
        <v>14</v>
      </c>
      <c r="B17" s="19">
        <v>2.5031174258229273E-3</v>
      </c>
      <c r="C17" s="19">
        <v>2.0690123297651378E-3</v>
      </c>
      <c r="D17" s="19">
        <v>1.2098127158609377</v>
      </c>
      <c r="E17" s="20">
        <v>0.2420003028866915</v>
      </c>
      <c r="F17" s="19">
        <v>-1.8437161723181428E-3</v>
      </c>
      <c r="G17" s="19">
        <v>6.8499510239639974E-3</v>
      </c>
      <c r="H17" s="19">
        <v>-1.8437161723181428E-3</v>
      </c>
      <c r="I17" s="19">
        <v>6.8499510239639974E-3</v>
      </c>
    </row>
    <row r="18" spans="1:9" ht="15.75" thickBot="1">
      <c r="A18" s="21" t="s">
        <v>27</v>
      </c>
      <c r="B18" s="23">
        <v>1.2151733200772394</v>
      </c>
      <c r="C18" s="21">
        <v>0.23380530272415992</v>
      </c>
      <c r="D18" s="21">
        <v>5.1973727965908587</v>
      </c>
      <c r="E18" s="23">
        <v>6.0684590650836424E-5</v>
      </c>
      <c r="F18" s="21">
        <v>0.72396660724905249</v>
      </c>
      <c r="G18" s="21">
        <v>1.7063800329054264</v>
      </c>
      <c r="H18" s="21">
        <v>0.72396660724905249</v>
      </c>
      <c r="I18" s="21">
        <v>1.7063800329054264</v>
      </c>
    </row>
    <row r="21" spans="1:9">
      <c r="A21" s="8" t="s">
        <v>3</v>
      </c>
      <c r="B21" s="8" t="s">
        <v>61</v>
      </c>
    </row>
    <row r="22" spans="1:9" ht="15.75" thickBot="1"/>
    <row r="23" spans="1:9">
      <c r="A23" s="4" t="s">
        <v>4</v>
      </c>
      <c r="B23" s="4"/>
    </row>
    <row r="24" spans="1:9">
      <c r="A24" s="1" t="s">
        <v>5</v>
      </c>
      <c r="B24" s="1">
        <v>0.66555822578673784</v>
      </c>
    </row>
    <row r="25" spans="1:9">
      <c r="A25" s="1" t="s">
        <v>6</v>
      </c>
      <c r="B25" s="17">
        <v>0.44296775191239035</v>
      </c>
    </row>
    <row r="26" spans="1:9">
      <c r="A26" s="1" t="s">
        <v>7</v>
      </c>
      <c r="B26" s="1">
        <v>0.41202151590752312</v>
      </c>
    </row>
    <row r="27" spans="1:9">
      <c r="A27" s="1" t="s">
        <v>8</v>
      </c>
      <c r="B27" s="1">
        <v>1.4856216548887611E-2</v>
      </c>
    </row>
    <row r="28" spans="1:9" ht="15.75" thickBot="1">
      <c r="A28" s="2" t="s">
        <v>9</v>
      </c>
      <c r="B28" s="2">
        <v>20</v>
      </c>
    </row>
    <row r="30" spans="1:9">
      <c r="A30" s="8" t="s">
        <v>10</v>
      </c>
    </row>
    <row r="31" spans="1:9">
      <c r="A31" s="71"/>
      <c r="B31" s="71" t="s">
        <v>15</v>
      </c>
      <c r="C31" s="71" t="s">
        <v>16</v>
      </c>
      <c r="D31" s="71" t="s">
        <v>17</v>
      </c>
      <c r="E31" s="71" t="s">
        <v>18</v>
      </c>
      <c r="F31" s="71" t="s">
        <v>19</v>
      </c>
    </row>
    <row r="32" spans="1:9">
      <c r="A32" s="49" t="s">
        <v>11</v>
      </c>
      <c r="B32" s="49">
        <v>1</v>
      </c>
      <c r="C32" s="49">
        <v>3.159226181038019E-3</v>
      </c>
      <c r="D32" s="49">
        <v>3.159226181038019E-3</v>
      </c>
      <c r="E32" s="49">
        <v>14.314107597535308</v>
      </c>
      <c r="F32" s="66">
        <v>1.360811535036591E-3</v>
      </c>
    </row>
    <row r="33" spans="1:9">
      <c r="A33" s="49" t="s">
        <v>12</v>
      </c>
      <c r="B33" s="49">
        <v>18</v>
      </c>
      <c r="C33" s="49">
        <v>3.9727290626539579E-3</v>
      </c>
      <c r="D33" s="49">
        <v>2.2070717014744211E-4</v>
      </c>
      <c r="E33" s="49"/>
      <c r="F33" s="49"/>
    </row>
    <row r="34" spans="1:9">
      <c r="A34" s="49" t="s">
        <v>13</v>
      </c>
      <c r="B34" s="49">
        <v>19</v>
      </c>
      <c r="C34" s="49">
        <v>7.1319552436919769E-3</v>
      </c>
      <c r="D34" s="49"/>
      <c r="E34" s="49"/>
      <c r="F34" s="49"/>
    </row>
    <row r="36" spans="1:9">
      <c r="A36" s="71"/>
      <c r="B36" s="71" t="s">
        <v>20</v>
      </c>
      <c r="C36" s="71" t="s">
        <v>8</v>
      </c>
      <c r="D36" s="71" t="s">
        <v>21</v>
      </c>
      <c r="E36" s="71" t="s">
        <v>22</v>
      </c>
      <c r="F36" s="71" t="s">
        <v>23</v>
      </c>
      <c r="G36" s="72" t="s">
        <v>24</v>
      </c>
      <c r="H36" s="72" t="s">
        <v>25</v>
      </c>
      <c r="I36" s="72" t="s">
        <v>26</v>
      </c>
    </row>
    <row r="37" spans="1:9">
      <c r="A37" s="49" t="s">
        <v>14</v>
      </c>
      <c r="B37" s="66">
        <v>1.2356283847995159E-3</v>
      </c>
      <c r="C37" s="49">
        <v>3.4847872131346068E-3</v>
      </c>
      <c r="D37" s="49">
        <v>0.35457785776482281</v>
      </c>
      <c r="E37" s="73">
        <v>0.72702605363141104</v>
      </c>
      <c r="F37" s="49">
        <v>-6.0856378650470389E-3</v>
      </c>
      <c r="G37" s="33">
        <v>8.5568946346460707E-3</v>
      </c>
      <c r="H37" s="33">
        <v>-6.0856378650470389E-3</v>
      </c>
      <c r="I37" s="33">
        <v>8.5568946346460707E-3</v>
      </c>
    </row>
    <row r="38" spans="1:9">
      <c r="A38" s="49" t="s">
        <v>27</v>
      </c>
      <c r="B38" s="66">
        <v>1.4898744801602231</v>
      </c>
      <c r="C38" s="49">
        <v>0.39379259252104376</v>
      </c>
      <c r="D38" s="49">
        <v>3.7833989477102876</v>
      </c>
      <c r="E38" s="66">
        <v>1.360811535036591E-3</v>
      </c>
      <c r="F38" s="49">
        <v>0.66254694458006691</v>
      </c>
      <c r="G38" s="33">
        <v>2.3172020157403792</v>
      </c>
      <c r="H38" s="33">
        <v>0.66254694458006691</v>
      </c>
      <c r="I38" s="33">
        <v>2.3172020157403792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sqref="A1:H1"/>
    </sheetView>
  </sheetViews>
  <sheetFormatPr defaultRowHeight="15"/>
  <cols>
    <col min="1" max="1" width="18.7109375" customWidth="1"/>
    <col min="5" max="5" width="13" style="28" customWidth="1"/>
    <col min="6" max="6" width="9.85546875" style="28" bestFit="1" customWidth="1"/>
    <col min="7" max="7" width="9.28515625" style="28" bestFit="1" customWidth="1"/>
    <col min="8" max="8" width="9.85546875" style="28" bestFit="1" customWidth="1"/>
    <col min="9" max="9" width="16.42578125" customWidth="1"/>
    <col min="11" max="19" width="8.28515625" style="31" customWidth="1"/>
  </cols>
  <sheetData>
    <row r="1" spans="1:19" ht="26.25">
      <c r="A1" s="5" t="s">
        <v>1</v>
      </c>
      <c r="B1" s="5" t="s">
        <v>0</v>
      </c>
      <c r="C1" s="5" t="s">
        <v>56</v>
      </c>
      <c r="D1" s="74" t="s">
        <v>62</v>
      </c>
      <c r="E1" s="74"/>
      <c r="F1" s="10" t="s">
        <v>55</v>
      </c>
      <c r="G1" s="30" t="s">
        <v>63</v>
      </c>
      <c r="H1" s="74"/>
      <c r="K1" s="31" t="s">
        <v>3</v>
      </c>
    </row>
    <row r="2" spans="1:19" ht="15.75" thickBot="1">
      <c r="A2" s="5">
        <v>1</v>
      </c>
      <c r="B2" s="10" t="s">
        <v>29</v>
      </c>
      <c r="C2" s="5">
        <f>'данные модели'!B2</f>
        <v>653.79999999999995</v>
      </c>
      <c r="D2" s="74"/>
      <c r="E2" s="74"/>
      <c r="F2" s="75">
        <f>'данные модели'!G2</f>
        <v>106.8</v>
      </c>
      <c r="G2" s="74"/>
      <c r="H2" s="74"/>
      <c r="K2" s="31" t="s">
        <v>56</v>
      </c>
    </row>
    <row r="3" spans="1:19">
      <c r="A3" s="5">
        <v>2</v>
      </c>
      <c r="B3" s="10" t="s">
        <v>30</v>
      </c>
      <c r="C3" s="5">
        <f>'данные модели'!B3</f>
        <v>645</v>
      </c>
      <c r="D3" s="74">
        <f t="shared" ref="D2:D22" si="0">(C3-C2)/C2</f>
        <v>-1.3459773631079773E-2</v>
      </c>
      <c r="E3" s="74"/>
      <c r="F3" s="75">
        <f>'данные модели'!G3</f>
        <v>103.9</v>
      </c>
      <c r="G3" s="74">
        <f>'данные модели'!H3</f>
        <v>-2.7153558052434378E-2</v>
      </c>
      <c r="H3" s="74"/>
      <c r="K3" s="18" t="s">
        <v>4</v>
      </c>
      <c r="L3" s="18"/>
    </row>
    <row r="4" spans="1:19">
      <c r="A4" s="5">
        <v>3</v>
      </c>
      <c r="B4" s="10" t="s">
        <v>31</v>
      </c>
      <c r="C4" s="5">
        <f>'данные модели'!B4</f>
        <v>640</v>
      </c>
      <c r="D4" s="74">
        <f t="shared" si="0"/>
        <v>-7.7519379844961239E-3</v>
      </c>
      <c r="E4" s="74">
        <f t="shared" ref="E4:E23" si="1">D3</f>
        <v>-1.3459773631079773E-2</v>
      </c>
      <c r="F4" s="75">
        <f>'данные модели'!G4</f>
        <v>102.1</v>
      </c>
      <c r="G4" s="74">
        <f>'данные модели'!H4</f>
        <v>-1.7324350336862478E-2</v>
      </c>
      <c r="H4" s="74">
        <f>G3</f>
        <v>-2.7153558052434378E-2</v>
      </c>
      <c r="K4" s="19" t="s">
        <v>5</v>
      </c>
      <c r="L4" s="19">
        <v>8.288320252504483E-2</v>
      </c>
    </row>
    <row r="5" spans="1:19">
      <c r="A5" s="5">
        <v>7</v>
      </c>
      <c r="B5" s="10" t="s">
        <v>32</v>
      </c>
      <c r="C5" s="5">
        <f>'данные модели'!B5</f>
        <v>652.29999999999995</v>
      </c>
      <c r="D5" s="74">
        <f t="shared" si="0"/>
        <v>1.921874999999993E-2</v>
      </c>
      <c r="E5" s="74">
        <f t="shared" si="1"/>
        <v>-7.7519379844961239E-3</v>
      </c>
      <c r="F5" s="75">
        <f>'данные модели'!G5</f>
        <v>103.1</v>
      </c>
      <c r="G5" s="74">
        <f>'данные модели'!H5</f>
        <v>9.7943192948090115E-3</v>
      </c>
      <c r="H5" s="74">
        <f t="shared" ref="H5:H23" si="2">G4</f>
        <v>-1.7324350336862478E-2</v>
      </c>
      <c r="K5" s="19" t="s">
        <v>6</v>
      </c>
      <c r="L5" s="35">
        <v>6.8696252608075985E-3</v>
      </c>
    </row>
    <row r="6" spans="1:19">
      <c r="A6" s="5">
        <v>8</v>
      </c>
      <c r="B6" s="10" t="s">
        <v>33</v>
      </c>
      <c r="C6" s="5">
        <f>'данные модели'!B6</f>
        <v>648.1</v>
      </c>
      <c r="D6" s="74">
        <f t="shared" si="0"/>
        <v>-6.438755173999589E-3</v>
      </c>
      <c r="E6" s="74">
        <f t="shared" si="1"/>
        <v>1.921874999999993E-2</v>
      </c>
      <c r="F6" s="75">
        <f>'данные модели'!G6</f>
        <v>103.9</v>
      </c>
      <c r="G6" s="74">
        <f>'данные модели'!H6</f>
        <v>7.7594568380214496E-3</v>
      </c>
      <c r="H6" s="74">
        <f t="shared" si="2"/>
        <v>9.7943192948090115E-3</v>
      </c>
      <c r="K6" s="19" t="s">
        <v>7</v>
      </c>
      <c r="L6" s="19">
        <v>-5.1549808547380185E-2</v>
      </c>
    </row>
    <row r="7" spans="1:19">
      <c r="A7" s="5">
        <v>9</v>
      </c>
      <c r="B7" s="10" t="s">
        <v>34</v>
      </c>
      <c r="C7" s="5">
        <f>'данные модели'!B7</f>
        <v>668</v>
      </c>
      <c r="D7" s="74">
        <f t="shared" si="0"/>
        <v>3.0705138095972806E-2</v>
      </c>
      <c r="E7" s="74">
        <f t="shared" si="1"/>
        <v>-6.438755173999589E-3</v>
      </c>
      <c r="F7" s="75">
        <f>'данные модели'!G7</f>
        <v>106.8</v>
      </c>
      <c r="G7" s="74">
        <f>'данные модели'!H7</f>
        <v>2.7911453320500396E-2</v>
      </c>
      <c r="H7" s="74">
        <f t="shared" si="2"/>
        <v>7.7594568380214496E-3</v>
      </c>
      <c r="K7" s="19" t="s">
        <v>8</v>
      </c>
      <c r="L7" s="19">
        <v>1.3486746612449181E-2</v>
      </c>
    </row>
    <row r="8" spans="1:19" ht="15.75" thickBot="1">
      <c r="A8" s="5">
        <v>10</v>
      </c>
      <c r="B8" s="10" t="s">
        <v>35</v>
      </c>
      <c r="C8" s="5">
        <f>'данные модели'!B8</f>
        <v>686</v>
      </c>
      <c r="D8" s="74">
        <f t="shared" si="0"/>
        <v>2.6946107784431138E-2</v>
      </c>
      <c r="E8" s="74">
        <f t="shared" si="1"/>
        <v>3.0705138095972806E-2</v>
      </c>
      <c r="F8" s="75">
        <f>'данные модели'!G8</f>
        <v>108</v>
      </c>
      <c r="G8" s="74">
        <f>'данные модели'!H8</f>
        <v>1.1235955056179803E-2</v>
      </c>
      <c r="H8" s="74">
        <f t="shared" si="2"/>
        <v>2.7911453320500396E-2</v>
      </c>
      <c r="K8" s="21" t="s">
        <v>9</v>
      </c>
      <c r="L8" s="21">
        <v>19</v>
      </c>
    </row>
    <row r="9" spans="1:19">
      <c r="A9" s="5">
        <v>11</v>
      </c>
      <c r="B9" s="10" t="s">
        <v>36</v>
      </c>
      <c r="C9" s="5">
        <f>'данные модели'!B9</f>
        <v>685.4</v>
      </c>
      <c r="D9" s="74">
        <f t="shared" si="0"/>
        <v>-8.746355685131527E-4</v>
      </c>
      <c r="E9" s="74">
        <f t="shared" si="1"/>
        <v>2.6946107784431138E-2</v>
      </c>
      <c r="F9" s="75">
        <f>'данные модели'!G9</f>
        <v>105.8</v>
      </c>
      <c r="G9" s="74">
        <f>'данные модели'!H9</f>
        <v>-2.0370370370370396E-2</v>
      </c>
      <c r="H9" s="74">
        <f t="shared" si="2"/>
        <v>1.1235955056179803E-2</v>
      </c>
    </row>
    <row r="10" spans="1:19">
      <c r="A10" s="5">
        <v>14</v>
      </c>
      <c r="B10" s="10" t="s">
        <v>37</v>
      </c>
      <c r="C10" s="5">
        <f>'данные модели'!B10</f>
        <v>676.5</v>
      </c>
      <c r="D10" s="74">
        <f t="shared" si="0"/>
        <v>-1.2985118179165417E-2</v>
      </c>
      <c r="E10" s="74">
        <f t="shared" si="1"/>
        <v>-8.746355685131527E-4</v>
      </c>
      <c r="F10" s="75">
        <f>'данные модели'!G10</f>
        <v>104.5</v>
      </c>
      <c r="G10" s="74">
        <f>'данные модели'!H10</f>
        <v>-1.2287334593572752E-2</v>
      </c>
      <c r="H10" s="74">
        <f t="shared" si="2"/>
        <v>-2.0370370370370396E-2</v>
      </c>
      <c r="K10" s="31" t="s">
        <v>10</v>
      </c>
    </row>
    <row r="11" spans="1:19" ht="66.75" hidden="1" customHeight="1">
      <c r="A11" s="5">
        <v>15</v>
      </c>
      <c r="B11" s="10" t="s">
        <v>38</v>
      </c>
      <c r="C11" s="5">
        <f>'данные модели'!B11</f>
        <v>679.4</v>
      </c>
      <c r="D11" s="74">
        <f t="shared" si="0"/>
        <v>4.2867701404286432E-3</v>
      </c>
      <c r="E11" s="74">
        <f t="shared" si="1"/>
        <v>-1.2985118179165417E-2</v>
      </c>
      <c r="F11" s="75">
        <f>'данные модели'!G11</f>
        <v>108</v>
      </c>
      <c r="G11" s="74">
        <f>'данные модели'!H11</f>
        <v>3.3492822966507178E-2</v>
      </c>
      <c r="H11" s="74">
        <f t="shared" si="2"/>
        <v>-1.2287334593572752E-2</v>
      </c>
      <c r="K11" s="22"/>
      <c r="L11" s="22" t="s">
        <v>15</v>
      </c>
      <c r="M11" s="22" t="s">
        <v>16</v>
      </c>
      <c r="N11" s="22" t="s">
        <v>17</v>
      </c>
      <c r="O11" s="22" t="s">
        <v>18</v>
      </c>
      <c r="P11" s="24" t="s">
        <v>19</v>
      </c>
    </row>
    <row r="12" spans="1:19" ht="66.75" hidden="1" customHeight="1">
      <c r="A12" s="5">
        <v>16</v>
      </c>
      <c r="B12" s="10" t="s">
        <v>39</v>
      </c>
      <c r="C12" s="5">
        <f>'данные модели'!B12</f>
        <v>692</v>
      </c>
      <c r="D12" s="74">
        <f t="shared" si="0"/>
        <v>1.854577568442747E-2</v>
      </c>
      <c r="E12" s="74">
        <f t="shared" si="1"/>
        <v>4.2867701404286432E-3</v>
      </c>
      <c r="F12" s="75">
        <f>'данные модели'!G12</f>
        <v>110.3</v>
      </c>
      <c r="G12" s="74">
        <f>'данные модели'!H12</f>
        <v>2.1296296296296272E-2</v>
      </c>
      <c r="H12" s="74">
        <f t="shared" si="2"/>
        <v>3.3492822966507178E-2</v>
      </c>
      <c r="K12" s="33" t="s">
        <v>11</v>
      </c>
      <c r="L12" s="33">
        <v>1</v>
      </c>
      <c r="M12" s="33">
        <v>2.1388981238514276E-5</v>
      </c>
      <c r="N12" s="33">
        <v>2.1388981238514276E-5</v>
      </c>
      <c r="O12" s="33">
        <v>0.11759143855045005</v>
      </c>
      <c r="P12" s="34">
        <v>0.73586534942069293</v>
      </c>
    </row>
    <row r="13" spans="1:19" ht="66.75" hidden="1" customHeight="1">
      <c r="A13" s="5">
        <v>17</v>
      </c>
      <c r="B13" s="10" t="s">
        <v>40</v>
      </c>
      <c r="C13" s="5">
        <f>'данные модели'!B13</f>
        <v>700.9</v>
      </c>
      <c r="D13" s="74">
        <f t="shared" si="0"/>
        <v>1.2861271676300546E-2</v>
      </c>
      <c r="E13" s="74">
        <f t="shared" si="1"/>
        <v>1.854577568442747E-2</v>
      </c>
      <c r="F13" s="75">
        <f>'данные модели'!G13</f>
        <v>112</v>
      </c>
      <c r="G13" s="74">
        <f>'данные модели'!H13</f>
        <v>1.5412511332728947E-2</v>
      </c>
      <c r="H13" s="74">
        <f t="shared" si="2"/>
        <v>2.1296296296296272E-2</v>
      </c>
      <c r="K13" s="33" t="s">
        <v>12</v>
      </c>
      <c r="L13" s="33">
        <v>17</v>
      </c>
      <c r="M13" s="33">
        <v>3.0921696812029609E-3</v>
      </c>
      <c r="N13" s="33">
        <v>1.8189233418840946E-4</v>
      </c>
      <c r="O13" s="33"/>
      <c r="P13" s="33"/>
    </row>
    <row r="14" spans="1:19" ht="66.75" hidden="1" customHeight="1">
      <c r="A14" s="5">
        <v>18</v>
      </c>
      <c r="B14" s="10" t="s">
        <v>41</v>
      </c>
      <c r="C14" s="5">
        <f>'данные модели'!B14</f>
        <v>704.7</v>
      </c>
      <c r="D14" s="74">
        <f t="shared" si="0"/>
        <v>5.4216007989728466E-3</v>
      </c>
      <c r="E14" s="74">
        <f t="shared" si="1"/>
        <v>1.2861271676300546E-2</v>
      </c>
      <c r="F14" s="75">
        <f>'данные модели'!G14</f>
        <v>112.8</v>
      </c>
      <c r="G14" s="74">
        <f>'данные модели'!H14</f>
        <v>7.1428571428571175E-3</v>
      </c>
      <c r="H14" s="74">
        <f t="shared" si="2"/>
        <v>1.5412511332728947E-2</v>
      </c>
      <c r="K14" s="33" t="s">
        <v>13</v>
      </c>
      <c r="L14" s="33">
        <v>18</v>
      </c>
      <c r="M14" s="33">
        <v>3.1135586624414751E-3</v>
      </c>
      <c r="N14" s="33"/>
      <c r="O14" s="33"/>
      <c r="P14" s="33"/>
    </row>
    <row r="15" spans="1:19" ht="66.75" hidden="1" customHeight="1" thickBot="1">
      <c r="A15" s="5">
        <v>21</v>
      </c>
      <c r="B15" s="10" t="s">
        <v>42</v>
      </c>
      <c r="C15" s="5">
        <f>'данные модели'!B15</f>
        <v>717</v>
      </c>
      <c r="D15" s="74">
        <f t="shared" si="0"/>
        <v>1.7454235845040376E-2</v>
      </c>
      <c r="E15" s="74">
        <f t="shared" si="1"/>
        <v>5.4216007989728466E-3</v>
      </c>
      <c r="F15" s="75">
        <f>'данные модели'!G15</f>
        <v>115.1</v>
      </c>
      <c r="G15" s="74">
        <f>'данные модели'!H15</f>
        <v>2.039007092198579E-2</v>
      </c>
      <c r="H15" s="74">
        <f t="shared" si="2"/>
        <v>7.1428571428571175E-3</v>
      </c>
    </row>
    <row r="16" spans="1:19" ht="66.75" hidden="1" customHeight="1">
      <c r="A16" s="5">
        <v>22</v>
      </c>
      <c r="B16" s="10" t="s">
        <v>43</v>
      </c>
      <c r="C16" s="5">
        <f>'данные модели'!B16</f>
        <v>717.4</v>
      </c>
      <c r="D16" s="74">
        <f t="shared" si="0"/>
        <v>5.5788005578797381E-4</v>
      </c>
      <c r="E16" s="74">
        <f t="shared" si="1"/>
        <v>1.7454235845040376E-2</v>
      </c>
      <c r="F16" s="75">
        <f>'данные модели'!G16</f>
        <v>116.5</v>
      </c>
      <c r="G16" s="74">
        <f>'данные модели'!H16</f>
        <v>1.2163336229365818E-2</v>
      </c>
      <c r="H16" s="74">
        <f t="shared" si="2"/>
        <v>2.039007092198579E-2</v>
      </c>
      <c r="K16" s="24"/>
      <c r="L16" s="24" t="s">
        <v>20</v>
      </c>
      <c r="M16" s="24" t="s">
        <v>8</v>
      </c>
      <c r="N16" s="24" t="s">
        <v>21</v>
      </c>
      <c r="O16" s="24" t="s">
        <v>22</v>
      </c>
      <c r="P16" s="24" t="s">
        <v>23</v>
      </c>
      <c r="Q16" s="24" t="s">
        <v>24</v>
      </c>
      <c r="R16" s="24" t="s">
        <v>25</v>
      </c>
      <c r="S16" s="24" t="s">
        <v>26</v>
      </c>
    </row>
    <row r="17" spans="1:19">
      <c r="A17" s="5">
        <v>23</v>
      </c>
      <c r="B17" s="10" t="s">
        <v>44</v>
      </c>
      <c r="C17" s="5">
        <f>'данные модели'!B17</f>
        <v>727.5</v>
      </c>
      <c r="D17" s="74">
        <f t="shared" si="0"/>
        <v>1.4078617228882106E-2</v>
      </c>
      <c r="E17" s="74">
        <f t="shared" si="1"/>
        <v>5.5788005578797381E-4</v>
      </c>
      <c r="F17" s="75">
        <f>'данные модели'!G17</f>
        <v>117.8</v>
      </c>
      <c r="G17" s="74">
        <f>'данные модели'!H17</f>
        <v>1.1158798283261778E-2</v>
      </c>
      <c r="H17" s="74">
        <f t="shared" si="2"/>
        <v>1.2163336229365818E-2</v>
      </c>
      <c r="K17" s="33" t="s">
        <v>14</v>
      </c>
      <c r="L17" s="33">
        <v>6.3528801251617178E-3</v>
      </c>
      <c r="M17" s="33">
        <v>3.3171756821402379E-3</v>
      </c>
      <c r="N17" s="33">
        <v>1.9151473222735211</v>
      </c>
      <c r="O17" s="34">
        <v>7.2453005593628675E-2</v>
      </c>
      <c r="P17" s="33">
        <v>-6.4574873960298023E-4</v>
      </c>
      <c r="Q17" s="33">
        <v>1.3351508989926417E-2</v>
      </c>
      <c r="R17" s="33">
        <v>-6.4574873960298023E-4</v>
      </c>
      <c r="S17" s="33">
        <v>1.3351508989926417E-2</v>
      </c>
    </row>
    <row r="18" spans="1:19">
      <c r="A18" s="5">
        <v>24</v>
      </c>
      <c r="B18" s="10" t="s">
        <v>45</v>
      </c>
      <c r="C18" s="5">
        <f>'данные модели'!B18</f>
        <v>735.9</v>
      </c>
      <c r="D18" s="74">
        <f t="shared" si="0"/>
        <v>1.1546391752577288E-2</v>
      </c>
      <c r="E18" s="74">
        <f t="shared" si="1"/>
        <v>1.4078617228882106E-2</v>
      </c>
      <c r="F18" s="75">
        <f>'данные модели'!G18</f>
        <v>117.8</v>
      </c>
      <c r="G18" s="74">
        <f>'данные модели'!H18</f>
        <v>0</v>
      </c>
      <c r="H18" s="74">
        <f t="shared" si="2"/>
        <v>1.1158798283261778E-2</v>
      </c>
      <c r="K18" s="33" t="s">
        <v>27</v>
      </c>
      <c r="L18" s="33">
        <v>7.9786854435957913E-2</v>
      </c>
      <c r="M18" s="33">
        <v>0.23267166189158153</v>
      </c>
      <c r="N18" s="33">
        <v>0.34291608091550208</v>
      </c>
      <c r="O18" s="34">
        <v>0.73586534942069293</v>
      </c>
      <c r="P18" s="33">
        <v>-0.41110743786651199</v>
      </c>
      <c r="Q18" s="33">
        <v>0.57068114673842785</v>
      </c>
      <c r="R18" s="33">
        <v>-0.41110743786651199</v>
      </c>
      <c r="S18" s="33">
        <v>0.57068114673842785</v>
      </c>
    </row>
    <row r="19" spans="1:19">
      <c r="A19" s="5">
        <v>25</v>
      </c>
      <c r="B19" s="10" t="s">
        <v>46</v>
      </c>
      <c r="C19" s="5">
        <f>'данные модели'!B19</f>
        <v>728.5</v>
      </c>
      <c r="D19" s="74">
        <f t="shared" si="0"/>
        <v>-1.0055714091588501E-2</v>
      </c>
      <c r="E19" s="74">
        <f t="shared" si="1"/>
        <v>1.1546391752577288E-2</v>
      </c>
      <c r="F19" s="75">
        <f>'данные модели'!G19</f>
        <v>116.7</v>
      </c>
      <c r="G19" s="74">
        <f>'данные модели'!H19</f>
        <v>-9.3378607809846727E-3</v>
      </c>
      <c r="H19" s="74">
        <f t="shared" si="2"/>
        <v>0</v>
      </c>
    </row>
    <row r="20" spans="1:19">
      <c r="A20" s="5">
        <v>28</v>
      </c>
      <c r="B20" s="10" t="s">
        <v>47</v>
      </c>
      <c r="C20" s="5">
        <f>'данные модели'!B20</f>
        <v>724.1</v>
      </c>
      <c r="D20" s="74">
        <f t="shared" si="0"/>
        <v>-6.0398078242964682E-3</v>
      </c>
      <c r="E20" s="74">
        <f t="shared" si="1"/>
        <v>-1.0055714091588501E-2</v>
      </c>
      <c r="F20" s="75">
        <f>'данные модели'!G20</f>
        <v>116</v>
      </c>
      <c r="G20" s="74">
        <f>'данные модели'!H20</f>
        <v>-5.9982862039417552E-3</v>
      </c>
      <c r="H20" s="74">
        <f t="shared" si="2"/>
        <v>-9.3378607809846727E-3</v>
      </c>
    </row>
    <row r="21" spans="1:19">
      <c r="A21" s="5">
        <v>29</v>
      </c>
      <c r="B21" s="10" t="s">
        <v>48</v>
      </c>
      <c r="C21" s="5">
        <f>'данные модели'!B21</f>
        <v>719.5</v>
      </c>
      <c r="D21" s="74">
        <f t="shared" si="0"/>
        <v>-6.3527137135755045E-3</v>
      </c>
      <c r="E21" s="74">
        <f t="shared" si="1"/>
        <v>-6.0398078242964682E-3</v>
      </c>
      <c r="F21" s="75">
        <f>'данные модели'!G21</f>
        <v>113.3</v>
      </c>
      <c r="G21" s="74">
        <f>'данные модели'!H21</f>
        <v>-2.3275862068965543E-2</v>
      </c>
      <c r="H21" s="74">
        <f t="shared" si="2"/>
        <v>-5.9982862039417552E-3</v>
      </c>
    </row>
    <row r="22" spans="1:19">
      <c r="A22" s="5">
        <v>30</v>
      </c>
      <c r="B22" s="10" t="s">
        <v>49</v>
      </c>
      <c r="C22" s="5">
        <f>'данные модели'!B22</f>
        <v>732</v>
      </c>
      <c r="D22" s="74">
        <f t="shared" si="0"/>
        <v>1.7373175816539264E-2</v>
      </c>
      <c r="E22" s="74">
        <f t="shared" si="1"/>
        <v>-6.3527137135755045E-3</v>
      </c>
      <c r="F22" s="75">
        <f>'данные модели'!G22</f>
        <v>118.1</v>
      </c>
      <c r="G22" s="74">
        <f>'данные модели'!H22</f>
        <v>4.2365401588702535E-2</v>
      </c>
      <c r="H22" s="74">
        <f t="shared" si="2"/>
        <v>-2.3275862068965543E-2</v>
      </c>
    </row>
    <row r="23" spans="1:19">
      <c r="D23" s="28"/>
      <c r="F23" s="29"/>
      <c r="K23" s="31" t="s">
        <v>3</v>
      </c>
    </row>
    <row r="24" spans="1:19" ht="15.75" thickBot="1">
      <c r="D24" s="28"/>
      <c r="F24" s="29"/>
      <c r="K24" s="32" t="s">
        <v>55</v>
      </c>
    </row>
    <row r="25" spans="1:19">
      <c r="K25" s="18" t="s">
        <v>4</v>
      </c>
      <c r="L25" s="18"/>
    </row>
    <row r="26" spans="1:19">
      <c r="K26" s="33" t="s">
        <v>5</v>
      </c>
      <c r="L26" s="33">
        <v>0.10952573019531253</v>
      </c>
    </row>
    <row r="27" spans="1:19">
      <c r="K27" s="33" t="s">
        <v>6</v>
      </c>
      <c r="L27" s="34">
        <v>1.1995885574816395E-2</v>
      </c>
    </row>
    <row r="28" spans="1:19">
      <c r="K28" s="33" t="s">
        <v>7</v>
      </c>
      <c r="L28" s="33">
        <v>-4.2893231893249367E-2</v>
      </c>
    </row>
    <row r="29" spans="1:19">
      <c r="K29" s="33" t="s">
        <v>8</v>
      </c>
      <c r="L29" s="33">
        <v>1.8259684507081771E-2</v>
      </c>
    </row>
    <row r="30" spans="1:19">
      <c r="K30" s="33" t="s">
        <v>9</v>
      </c>
      <c r="L30" s="33">
        <v>20</v>
      </c>
    </row>
    <row r="32" spans="1:19" ht="15.75" thickBot="1">
      <c r="K32" s="31" t="s">
        <v>10</v>
      </c>
    </row>
    <row r="33" spans="11:19">
      <c r="K33" s="22"/>
      <c r="L33" s="22" t="s">
        <v>15</v>
      </c>
      <c r="M33" s="22" t="s">
        <v>16</v>
      </c>
      <c r="N33" s="22" t="s">
        <v>17</v>
      </c>
      <c r="O33" s="22" t="s">
        <v>18</v>
      </c>
      <c r="P33" s="22" t="s">
        <v>19</v>
      </c>
    </row>
    <row r="34" spans="11:19">
      <c r="K34" s="33" t="s">
        <v>11</v>
      </c>
      <c r="L34" s="33">
        <v>1</v>
      </c>
      <c r="M34" s="33">
        <v>7.2867287880803294E-5</v>
      </c>
      <c r="N34" s="33">
        <v>7.2867287880803294E-5</v>
      </c>
      <c r="O34" s="33">
        <v>0.21854761249888102</v>
      </c>
      <c r="P34" s="34">
        <v>0.6457586570935725</v>
      </c>
    </row>
    <row r="35" spans="11:19">
      <c r="K35" s="33" t="s">
        <v>12</v>
      </c>
      <c r="L35" s="33">
        <v>18</v>
      </c>
      <c r="M35" s="33">
        <v>6.0014894093669176E-3</v>
      </c>
      <c r="N35" s="33">
        <v>3.3341607829816207E-4</v>
      </c>
      <c r="O35" s="33"/>
      <c r="P35" s="33"/>
    </row>
    <row r="36" spans="11:19">
      <c r="K36" s="33" t="s">
        <v>13</v>
      </c>
      <c r="L36" s="33">
        <v>19</v>
      </c>
      <c r="M36" s="33">
        <v>6.0743566972477209E-3</v>
      </c>
      <c r="N36" s="33"/>
      <c r="O36" s="33"/>
      <c r="P36" s="33"/>
    </row>
    <row r="37" spans="11:19" ht="15.75" thickBot="1"/>
    <row r="38" spans="11:19" ht="75">
      <c r="K38" s="24"/>
      <c r="L38" s="24" t="s">
        <v>20</v>
      </c>
      <c r="M38" s="24" t="s">
        <v>8</v>
      </c>
      <c r="N38" s="24" t="s">
        <v>21</v>
      </c>
      <c r="O38" s="24" t="s">
        <v>22</v>
      </c>
      <c r="P38" s="24" t="s">
        <v>23</v>
      </c>
      <c r="Q38" s="24" t="s">
        <v>24</v>
      </c>
      <c r="R38" s="24" t="s">
        <v>25</v>
      </c>
      <c r="S38" s="24" t="s">
        <v>26</v>
      </c>
    </row>
    <row r="39" spans="11:19">
      <c r="K39" s="33" t="s">
        <v>14</v>
      </c>
      <c r="L39" s="33">
        <v>6.0489501055356358E-3</v>
      </c>
      <c r="M39" s="33">
        <v>4.2360431798644507E-3</v>
      </c>
      <c r="N39" s="33">
        <v>1.4279717766543627</v>
      </c>
      <c r="O39" s="34">
        <v>0.17042110149952339</v>
      </c>
      <c r="P39" s="33">
        <v>-2.8506463601370982E-3</v>
      </c>
      <c r="Q39" s="33">
        <v>1.4948546571208369E-2</v>
      </c>
      <c r="R39" s="33">
        <v>-2.8506463601370982E-3</v>
      </c>
      <c r="S39" s="33">
        <v>1.4948546571208369E-2</v>
      </c>
    </row>
    <row r="40" spans="11:19">
      <c r="K40" s="33" t="s">
        <v>27</v>
      </c>
      <c r="L40" s="33">
        <v>0.10107924704650267</v>
      </c>
      <c r="M40" s="33">
        <v>0.21621656570736683</v>
      </c>
      <c r="N40" s="33">
        <v>0.46749076193961003</v>
      </c>
      <c r="O40" s="34">
        <v>0.64575865709357405</v>
      </c>
      <c r="P40" s="33">
        <v>-0.35317490058254775</v>
      </c>
      <c r="Q40" s="33">
        <v>0.55533339467555309</v>
      </c>
      <c r="R40" s="33">
        <v>-0.35317490058254775</v>
      </c>
      <c r="S40" s="33">
        <v>0.55533339467555309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selection activeCell="N1" sqref="N1:N1048576"/>
    </sheetView>
  </sheetViews>
  <sheetFormatPr defaultRowHeight="15"/>
  <cols>
    <col min="1" max="1" width="16.42578125" customWidth="1"/>
    <col min="2" max="2" width="11.5703125" customWidth="1"/>
    <col min="5" max="5" width="13.28515625" customWidth="1"/>
    <col min="13" max="13" width="11.140625" bestFit="1" customWidth="1"/>
    <col min="14" max="14" width="11.140625" customWidth="1"/>
  </cols>
  <sheetData>
    <row r="1" spans="1:21" ht="26.25">
      <c r="A1" s="5" t="s">
        <v>1</v>
      </c>
      <c r="B1" s="5" t="s">
        <v>0</v>
      </c>
      <c r="C1" s="11" t="s">
        <v>56</v>
      </c>
      <c r="D1" s="11" t="s">
        <v>57</v>
      </c>
      <c r="E1" s="5"/>
      <c r="F1" s="11"/>
      <c r="G1" s="5"/>
      <c r="H1" s="5"/>
      <c r="I1" s="5"/>
      <c r="J1" s="6"/>
      <c r="K1" s="6"/>
      <c r="L1" s="37"/>
      <c r="M1" s="10" t="s">
        <v>55</v>
      </c>
      <c r="N1" s="11" t="s">
        <v>59</v>
      </c>
      <c r="O1" s="5"/>
      <c r="P1" s="5"/>
      <c r="Q1" s="5"/>
      <c r="R1" s="5"/>
      <c r="S1" s="5"/>
      <c r="T1" s="5"/>
      <c r="U1" s="5"/>
    </row>
    <row r="2" spans="1:21">
      <c r="A2" s="5">
        <v>1</v>
      </c>
      <c r="B2" s="10" t="s">
        <v>29</v>
      </c>
      <c r="C2" s="76">
        <f>'данные модели'!B2</f>
        <v>653.79999999999995</v>
      </c>
      <c r="D2" s="74"/>
      <c r="E2" s="74"/>
      <c r="F2" s="74"/>
      <c r="G2" s="74"/>
      <c r="H2" s="74"/>
      <c r="I2" s="74"/>
      <c r="J2" s="7"/>
      <c r="K2" s="36"/>
      <c r="L2" s="39"/>
      <c r="M2" s="76">
        <f>'данные модели'!G2</f>
        <v>106.8</v>
      </c>
      <c r="N2" s="74"/>
      <c r="O2" s="74"/>
      <c r="P2" s="74"/>
      <c r="Q2" s="5"/>
      <c r="R2" s="5"/>
      <c r="S2" s="5"/>
      <c r="T2" s="5"/>
      <c r="U2" s="5"/>
    </row>
    <row r="3" spans="1:21">
      <c r="A3" s="5">
        <v>2</v>
      </c>
      <c r="B3" s="10" t="s">
        <v>30</v>
      </c>
      <c r="C3" s="5">
        <f>'данные модели'!B3</f>
        <v>645</v>
      </c>
      <c r="D3" s="74">
        <f t="shared" ref="D2:D22" si="0">(C3-C2)/C2</f>
        <v>-1.3459773631079773E-2</v>
      </c>
      <c r="E3" s="74"/>
      <c r="F3" s="74"/>
      <c r="G3" s="74"/>
      <c r="H3" s="74"/>
      <c r="I3" s="74"/>
      <c r="J3" s="7"/>
      <c r="K3" s="36"/>
      <c r="L3" s="39"/>
      <c r="M3" s="76">
        <f>'данные модели'!G3</f>
        <v>103.9</v>
      </c>
      <c r="N3" s="74">
        <f>(M3-M2)/M2</f>
        <v>-2.7153558052434378E-2</v>
      </c>
      <c r="O3" s="74"/>
      <c r="P3" s="74"/>
      <c r="Q3" s="5"/>
      <c r="R3" s="5"/>
      <c r="S3" s="5"/>
      <c r="T3" s="5"/>
      <c r="U3" s="5"/>
    </row>
    <row r="4" spans="1:21">
      <c r="A4" s="5">
        <v>3</v>
      </c>
      <c r="B4" s="10" t="s">
        <v>31</v>
      </c>
      <c r="C4" s="5">
        <f>'данные модели'!B4</f>
        <v>640</v>
      </c>
      <c r="D4" s="74">
        <f t="shared" si="0"/>
        <v>-7.7519379844961239E-3</v>
      </c>
      <c r="E4" s="74">
        <f t="shared" ref="E4:E22" si="1">D3</f>
        <v>-1.3459773631079773E-2</v>
      </c>
      <c r="F4" s="74"/>
      <c r="G4" s="74"/>
      <c r="H4" s="74"/>
      <c r="I4" s="74"/>
      <c r="J4" s="7"/>
      <c r="K4" s="36"/>
      <c r="L4" s="38"/>
      <c r="M4" s="76">
        <f>'данные модели'!G4</f>
        <v>102.1</v>
      </c>
      <c r="N4" s="74">
        <f t="shared" ref="N4:N22" si="2">(M4-M3)/M3</f>
        <v>-1.7324350336862478E-2</v>
      </c>
      <c r="O4" s="74">
        <f>N3</f>
        <v>-2.7153558052434378E-2</v>
      </c>
      <c r="P4" s="74"/>
      <c r="Q4" s="5"/>
      <c r="R4" s="5"/>
      <c r="S4" s="5"/>
      <c r="T4" s="5"/>
      <c r="U4" s="5"/>
    </row>
    <row r="5" spans="1:21">
      <c r="A5" s="5">
        <v>7</v>
      </c>
      <c r="B5" s="10" t="s">
        <v>32</v>
      </c>
      <c r="C5" s="5">
        <f>'данные модели'!B5</f>
        <v>652.29999999999995</v>
      </c>
      <c r="D5" s="74">
        <f t="shared" si="0"/>
        <v>1.921874999999993E-2</v>
      </c>
      <c r="E5" s="74">
        <f t="shared" si="1"/>
        <v>-7.7519379844961239E-3</v>
      </c>
      <c r="F5" s="74">
        <f t="shared" ref="F5:F22" si="3">E4</f>
        <v>-1.3459773631079773E-2</v>
      </c>
      <c r="G5" s="74"/>
      <c r="H5" s="74"/>
      <c r="I5" s="74"/>
      <c r="J5" s="7"/>
      <c r="K5" s="36"/>
      <c r="L5" s="38"/>
      <c r="M5" s="76">
        <f>'данные модели'!G5</f>
        <v>103.1</v>
      </c>
      <c r="N5" s="74">
        <f t="shared" si="2"/>
        <v>9.7943192948090115E-3</v>
      </c>
      <c r="O5" s="74">
        <f t="shared" ref="O5:U22" si="4">N4</f>
        <v>-1.7324350336862478E-2</v>
      </c>
      <c r="P5" s="74">
        <f>O4</f>
        <v>-2.7153558052434378E-2</v>
      </c>
      <c r="Q5" s="5"/>
      <c r="R5" s="5"/>
      <c r="S5" s="5"/>
      <c r="T5" s="5"/>
      <c r="U5" s="5"/>
    </row>
    <row r="6" spans="1:21">
      <c r="A6" s="5">
        <v>8</v>
      </c>
      <c r="B6" s="10" t="s">
        <v>33</v>
      </c>
      <c r="C6" s="5">
        <f>'данные модели'!B6</f>
        <v>648.1</v>
      </c>
      <c r="D6" s="74">
        <f t="shared" si="0"/>
        <v>-6.438755173999589E-3</v>
      </c>
      <c r="E6" s="74">
        <f t="shared" si="1"/>
        <v>1.921874999999993E-2</v>
      </c>
      <c r="F6" s="74">
        <f t="shared" si="3"/>
        <v>-7.7519379844961239E-3</v>
      </c>
      <c r="G6" s="74">
        <f t="shared" ref="G6:G22" si="5">F5</f>
        <v>-1.3459773631079773E-2</v>
      </c>
      <c r="H6" s="74"/>
      <c r="I6" s="74"/>
      <c r="J6" s="7"/>
      <c r="K6" s="36"/>
      <c r="L6" s="38"/>
      <c r="M6" s="76">
        <f>'данные модели'!G6</f>
        <v>103.9</v>
      </c>
      <c r="N6" s="74">
        <f t="shared" si="2"/>
        <v>7.7594568380214496E-3</v>
      </c>
      <c r="O6" s="74">
        <f t="shared" si="4"/>
        <v>9.7943192948090115E-3</v>
      </c>
      <c r="P6" s="74">
        <f t="shared" si="4"/>
        <v>-1.7324350336862478E-2</v>
      </c>
      <c r="Q6" s="74">
        <f>P5</f>
        <v>-2.7153558052434378E-2</v>
      </c>
      <c r="R6" s="5"/>
      <c r="S6" s="5"/>
      <c r="T6" s="5"/>
      <c r="U6" s="5"/>
    </row>
    <row r="7" spans="1:21">
      <c r="A7" s="5">
        <v>9</v>
      </c>
      <c r="B7" s="10" t="s">
        <v>34</v>
      </c>
      <c r="C7" s="5">
        <f>'данные модели'!B7</f>
        <v>668</v>
      </c>
      <c r="D7" s="74">
        <f t="shared" si="0"/>
        <v>3.0705138095972806E-2</v>
      </c>
      <c r="E7" s="74">
        <f t="shared" si="1"/>
        <v>-6.438755173999589E-3</v>
      </c>
      <c r="F7" s="74">
        <f t="shared" si="3"/>
        <v>1.921874999999993E-2</v>
      </c>
      <c r="G7" s="74">
        <f t="shared" si="5"/>
        <v>-7.7519379844961239E-3</v>
      </c>
      <c r="H7" s="74">
        <f t="shared" ref="H7:H22" si="6">G6</f>
        <v>-1.3459773631079773E-2</v>
      </c>
      <c r="I7" s="74"/>
      <c r="J7" s="7"/>
      <c r="K7" s="36"/>
      <c r="L7" s="38"/>
      <c r="M7" s="76">
        <f>'данные модели'!G7</f>
        <v>106.8</v>
      </c>
      <c r="N7" s="74">
        <f t="shared" si="2"/>
        <v>2.7911453320500396E-2</v>
      </c>
      <c r="O7" s="74">
        <f t="shared" si="4"/>
        <v>7.7594568380214496E-3</v>
      </c>
      <c r="P7" s="74">
        <f t="shared" si="4"/>
        <v>9.7943192948090115E-3</v>
      </c>
      <c r="Q7" s="74">
        <f t="shared" si="4"/>
        <v>-1.7324350336862478E-2</v>
      </c>
      <c r="R7" s="74">
        <f>Q6</f>
        <v>-2.7153558052434378E-2</v>
      </c>
      <c r="S7" s="5"/>
      <c r="T7" s="5"/>
      <c r="U7" s="5"/>
    </row>
    <row r="8" spans="1:21">
      <c r="A8" s="5">
        <v>10</v>
      </c>
      <c r="B8" s="10" t="s">
        <v>35</v>
      </c>
      <c r="C8" s="5">
        <f>'данные модели'!B8</f>
        <v>686</v>
      </c>
      <c r="D8" s="74">
        <f t="shared" si="0"/>
        <v>2.6946107784431138E-2</v>
      </c>
      <c r="E8" s="74">
        <f t="shared" si="1"/>
        <v>3.0705138095972806E-2</v>
      </c>
      <c r="F8" s="74">
        <f t="shared" si="3"/>
        <v>-6.438755173999589E-3</v>
      </c>
      <c r="G8" s="74">
        <f t="shared" si="5"/>
        <v>1.921874999999993E-2</v>
      </c>
      <c r="H8" s="74">
        <f t="shared" si="6"/>
        <v>-7.7519379844961239E-3</v>
      </c>
      <c r="I8" s="74">
        <f t="shared" ref="I8:K22" si="7">H7</f>
        <v>-1.3459773631079773E-2</v>
      </c>
      <c r="J8" s="7"/>
      <c r="K8" s="36"/>
      <c r="L8" s="38"/>
      <c r="M8" s="76">
        <f>'данные модели'!G8</f>
        <v>108</v>
      </c>
      <c r="N8" s="74">
        <f t="shared" si="2"/>
        <v>1.1235955056179803E-2</v>
      </c>
      <c r="O8" s="74">
        <f t="shared" si="4"/>
        <v>2.7911453320500396E-2</v>
      </c>
      <c r="P8" s="74">
        <f t="shared" si="4"/>
        <v>7.7594568380214496E-3</v>
      </c>
      <c r="Q8" s="74">
        <f t="shared" si="4"/>
        <v>9.7943192948090115E-3</v>
      </c>
      <c r="R8" s="74">
        <f t="shared" si="4"/>
        <v>-1.7324350336862478E-2</v>
      </c>
      <c r="S8" s="74">
        <f>R7</f>
        <v>-2.7153558052434378E-2</v>
      </c>
      <c r="T8" s="5"/>
      <c r="U8" s="5"/>
    </row>
    <row r="9" spans="1:21">
      <c r="A9" s="5">
        <v>11</v>
      </c>
      <c r="B9" s="10" t="s">
        <v>36</v>
      </c>
      <c r="C9" s="5">
        <f>'данные модели'!B9</f>
        <v>685.4</v>
      </c>
      <c r="D9" s="74">
        <f t="shared" si="0"/>
        <v>-8.746355685131527E-4</v>
      </c>
      <c r="E9" s="74">
        <f t="shared" si="1"/>
        <v>2.6946107784431138E-2</v>
      </c>
      <c r="F9" s="74">
        <f t="shared" si="3"/>
        <v>3.0705138095972806E-2</v>
      </c>
      <c r="G9" s="74">
        <f t="shared" si="5"/>
        <v>-6.438755173999589E-3</v>
      </c>
      <c r="H9" s="74">
        <f t="shared" si="6"/>
        <v>1.921874999999993E-2</v>
      </c>
      <c r="I9" s="74">
        <f t="shared" si="7"/>
        <v>-7.7519379844961239E-3</v>
      </c>
      <c r="J9" s="36">
        <f>I8</f>
        <v>-1.3459773631079773E-2</v>
      </c>
      <c r="K9" s="36"/>
      <c r="L9" s="38"/>
      <c r="M9" s="76">
        <f>'данные модели'!G9</f>
        <v>105.8</v>
      </c>
      <c r="N9" s="74">
        <f t="shared" si="2"/>
        <v>-2.0370370370370396E-2</v>
      </c>
      <c r="O9" s="74">
        <f t="shared" si="4"/>
        <v>1.1235955056179803E-2</v>
      </c>
      <c r="P9" s="74">
        <f t="shared" si="4"/>
        <v>2.7911453320500396E-2</v>
      </c>
      <c r="Q9" s="74">
        <f t="shared" si="4"/>
        <v>7.7594568380214496E-3</v>
      </c>
      <c r="R9" s="74">
        <f t="shared" si="4"/>
        <v>9.7943192948090115E-3</v>
      </c>
      <c r="S9" s="74">
        <f t="shared" si="4"/>
        <v>-1.7324350336862478E-2</v>
      </c>
      <c r="T9" s="74">
        <f>S8</f>
        <v>-2.7153558052434378E-2</v>
      </c>
      <c r="U9" s="5"/>
    </row>
    <row r="10" spans="1:21">
      <c r="A10" s="5">
        <v>14</v>
      </c>
      <c r="B10" s="10" t="s">
        <v>37</v>
      </c>
      <c r="C10" s="5">
        <f>'данные модели'!B10</f>
        <v>676.5</v>
      </c>
      <c r="D10" s="74">
        <f t="shared" si="0"/>
        <v>-1.2985118179165417E-2</v>
      </c>
      <c r="E10" s="74">
        <f t="shared" si="1"/>
        <v>-8.746355685131527E-4</v>
      </c>
      <c r="F10" s="74">
        <f t="shared" si="3"/>
        <v>2.6946107784431138E-2</v>
      </c>
      <c r="G10" s="74">
        <f t="shared" si="5"/>
        <v>3.0705138095972806E-2</v>
      </c>
      <c r="H10" s="74">
        <f t="shared" si="6"/>
        <v>-6.438755173999589E-3</v>
      </c>
      <c r="I10" s="74">
        <f t="shared" si="7"/>
        <v>1.921874999999993E-2</v>
      </c>
      <c r="J10" s="36">
        <f t="shared" si="7"/>
        <v>-7.7519379844961239E-3</v>
      </c>
      <c r="K10" s="36">
        <f>J9</f>
        <v>-1.3459773631079773E-2</v>
      </c>
      <c r="L10" s="38"/>
      <c r="M10" s="76">
        <f>'данные модели'!G10</f>
        <v>104.5</v>
      </c>
      <c r="N10" s="74">
        <f t="shared" si="2"/>
        <v>-1.2287334593572752E-2</v>
      </c>
      <c r="O10" s="74">
        <f t="shared" si="4"/>
        <v>-2.0370370370370396E-2</v>
      </c>
      <c r="P10" s="74">
        <f t="shared" si="4"/>
        <v>1.1235955056179803E-2</v>
      </c>
      <c r="Q10" s="74">
        <f t="shared" si="4"/>
        <v>2.7911453320500396E-2</v>
      </c>
      <c r="R10" s="74">
        <f t="shared" si="4"/>
        <v>7.7594568380214496E-3</v>
      </c>
      <c r="S10" s="74">
        <f t="shared" si="4"/>
        <v>9.7943192948090115E-3</v>
      </c>
      <c r="T10" s="74">
        <f t="shared" si="4"/>
        <v>-1.7324350336862478E-2</v>
      </c>
      <c r="U10" s="74">
        <f>T9</f>
        <v>-2.7153558052434378E-2</v>
      </c>
    </row>
    <row r="11" spans="1:21">
      <c r="A11" s="5">
        <v>15</v>
      </c>
      <c r="B11" s="10" t="s">
        <v>38</v>
      </c>
      <c r="C11" s="5">
        <f>'данные модели'!B11</f>
        <v>679.4</v>
      </c>
      <c r="D11" s="74">
        <f t="shared" si="0"/>
        <v>4.2867701404286432E-3</v>
      </c>
      <c r="E11" s="74">
        <f t="shared" si="1"/>
        <v>-1.2985118179165417E-2</v>
      </c>
      <c r="F11" s="74">
        <f t="shared" si="3"/>
        <v>-8.746355685131527E-4</v>
      </c>
      <c r="G11" s="74">
        <f t="shared" si="5"/>
        <v>2.6946107784431138E-2</v>
      </c>
      <c r="H11" s="74">
        <f t="shared" si="6"/>
        <v>3.0705138095972806E-2</v>
      </c>
      <c r="I11" s="74">
        <f t="shared" si="7"/>
        <v>-6.438755173999589E-3</v>
      </c>
      <c r="J11" s="36">
        <f t="shared" si="7"/>
        <v>1.921874999999993E-2</v>
      </c>
      <c r="K11" s="36">
        <f t="shared" si="7"/>
        <v>-7.7519379844961239E-3</v>
      </c>
      <c r="L11" s="38"/>
      <c r="M11" s="76">
        <f>'данные модели'!G11</f>
        <v>108</v>
      </c>
      <c r="N11" s="74">
        <f t="shared" si="2"/>
        <v>3.3492822966507178E-2</v>
      </c>
      <c r="O11" s="74">
        <f t="shared" si="4"/>
        <v>-1.2287334593572752E-2</v>
      </c>
      <c r="P11" s="74">
        <f t="shared" si="4"/>
        <v>-2.0370370370370396E-2</v>
      </c>
      <c r="Q11" s="74">
        <f t="shared" si="4"/>
        <v>1.1235955056179803E-2</v>
      </c>
      <c r="R11" s="74">
        <f t="shared" si="4"/>
        <v>2.7911453320500396E-2</v>
      </c>
      <c r="S11" s="74">
        <f t="shared" si="4"/>
        <v>7.7594568380214496E-3</v>
      </c>
      <c r="T11" s="74">
        <f t="shared" si="4"/>
        <v>9.7943192948090115E-3</v>
      </c>
      <c r="U11" s="74">
        <f t="shared" si="4"/>
        <v>-1.7324350336862478E-2</v>
      </c>
    </row>
    <row r="12" spans="1:21">
      <c r="A12" s="5">
        <v>16</v>
      </c>
      <c r="B12" s="10" t="s">
        <v>39</v>
      </c>
      <c r="C12" s="5">
        <f>'данные модели'!B12</f>
        <v>692</v>
      </c>
      <c r="D12" s="74">
        <f t="shared" si="0"/>
        <v>1.854577568442747E-2</v>
      </c>
      <c r="E12" s="74">
        <f t="shared" si="1"/>
        <v>4.2867701404286432E-3</v>
      </c>
      <c r="F12" s="74">
        <f t="shared" si="3"/>
        <v>-1.2985118179165417E-2</v>
      </c>
      <c r="G12" s="74">
        <f t="shared" si="5"/>
        <v>-8.746355685131527E-4</v>
      </c>
      <c r="H12" s="74">
        <f t="shared" si="6"/>
        <v>2.6946107784431138E-2</v>
      </c>
      <c r="I12" s="74">
        <f t="shared" si="7"/>
        <v>3.0705138095972806E-2</v>
      </c>
      <c r="J12" s="36">
        <f t="shared" si="7"/>
        <v>-6.438755173999589E-3</v>
      </c>
      <c r="K12" s="36">
        <f t="shared" si="7"/>
        <v>1.921874999999993E-2</v>
      </c>
      <c r="L12" s="39"/>
      <c r="M12" s="76">
        <f>'данные модели'!G12</f>
        <v>110.3</v>
      </c>
      <c r="N12" s="74">
        <f t="shared" si="2"/>
        <v>2.1296296296296272E-2</v>
      </c>
      <c r="O12" s="74">
        <f t="shared" si="4"/>
        <v>3.3492822966507178E-2</v>
      </c>
      <c r="P12" s="74">
        <f t="shared" si="4"/>
        <v>-1.2287334593572752E-2</v>
      </c>
      <c r="Q12" s="74">
        <f t="shared" si="4"/>
        <v>-2.0370370370370396E-2</v>
      </c>
      <c r="R12" s="74">
        <f t="shared" si="4"/>
        <v>1.1235955056179803E-2</v>
      </c>
      <c r="S12" s="74">
        <f t="shared" si="4"/>
        <v>2.7911453320500396E-2</v>
      </c>
      <c r="T12" s="74">
        <f t="shared" si="4"/>
        <v>7.7594568380214496E-3</v>
      </c>
      <c r="U12" s="74">
        <f t="shared" si="4"/>
        <v>9.7943192948090115E-3</v>
      </c>
    </row>
    <row r="13" spans="1:21">
      <c r="A13" s="5">
        <v>17</v>
      </c>
      <c r="B13" s="10" t="s">
        <v>40</v>
      </c>
      <c r="C13" s="5">
        <f>'данные модели'!B13</f>
        <v>700.9</v>
      </c>
      <c r="D13" s="74">
        <f t="shared" si="0"/>
        <v>1.2861271676300546E-2</v>
      </c>
      <c r="E13" s="74">
        <f t="shared" si="1"/>
        <v>1.854577568442747E-2</v>
      </c>
      <c r="F13" s="74">
        <f t="shared" si="3"/>
        <v>4.2867701404286432E-3</v>
      </c>
      <c r="G13" s="74">
        <f t="shared" si="5"/>
        <v>-1.2985118179165417E-2</v>
      </c>
      <c r="H13" s="74">
        <f t="shared" si="6"/>
        <v>-8.746355685131527E-4</v>
      </c>
      <c r="I13" s="74">
        <f t="shared" si="7"/>
        <v>2.6946107784431138E-2</v>
      </c>
      <c r="J13" s="36">
        <f t="shared" si="7"/>
        <v>3.0705138095972806E-2</v>
      </c>
      <c r="K13" s="36">
        <f t="shared" si="7"/>
        <v>-6.438755173999589E-3</v>
      </c>
      <c r="L13" s="39"/>
      <c r="M13" s="76">
        <f>'данные модели'!G13</f>
        <v>112</v>
      </c>
      <c r="N13" s="74">
        <f t="shared" si="2"/>
        <v>1.5412511332728947E-2</v>
      </c>
      <c r="O13" s="74">
        <f t="shared" si="4"/>
        <v>2.1296296296296272E-2</v>
      </c>
      <c r="P13" s="74">
        <f t="shared" si="4"/>
        <v>3.3492822966507178E-2</v>
      </c>
      <c r="Q13" s="74">
        <f t="shared" si="4"/>
        <v>-1.2287334593572752E-2</v>
      </c>
      <c r="R13" s="74">
        <f t="shared" si="4"/>
        <v>-2.0370370370370396E-2</v>
      </c>
      <c r="S13" s="74">
        <f t="shared" si="4"/>
        <v>1.1235955056179803E-2</v>
      </c>
      <c r="T13" s="74">
        <f t="shared" si="4"/>
        <v>2.7911453320500396E-2</v>
      </c>
      <c r="U13" s="74">
        <f t="shared" si="4"/>
        <v>7.7594568380214496E-3</v>
      </c>
    </row>
    <row r="14" spans="1:21">
      <c r="A14" s="5">
        <v>18</v>
      </c>
      <c r="B14" s="10" t="s">
        <v>41</v>
      </c>
      <c r="C14" s="5">
        <f>'данные модели'!B14</f>
        <v>704.7</v>
      </c>
      <c r="D14" s="74">
        <f t="shared" si="0"/>
        <v>5.4216007989728466E-3</v>
      </c>
      <c r="E14" s="74">
        <f t="shared" si="1"/>
        <v>1.2861271676300546E-2</v>
      </c>
      <c r="F14" s="74">
        <f t="shared" si="3"/>
        <v>1.854577568442747E-2</v>
      </c>
      <c r="G14" s="74">
        <f t="shared" si="5"/>
        <v>4.2867701404286432E-3</v>
      </c>
      <c r="H14" s="74">
        <f t="shared" si="6"/>
        <v>-1.2985118179165417E-2</v>
      </c>
      <c r="I14" s="74">
        <f t="shared" si="7"/>
        <v>-8.746355685131527E-4</v>
      </c>
      <c r="J14" s="36">
        <f t="shared" si="7"/>
        <v>2.6946107784431138E-2</v>
      </c>
      <c r="K14" s="36">
        <f t="shared" si="7"/>
        <v>3.0705138095972806E-2</v>
      </c>
      <c r="L14" s="39"/>
      <c r="M14" s="76">
        <f>'данные модели'!G14</f>
        <v>112.8</v>
      </c>
      <c r="N14" s="74">
        <f t="shared" si="2"/>
        <v>7.1428571428571175E-3</v>
      </c>
      <c r="O14" s="74">
        <f t="shared" si="4"/>
        <v>1.5412511332728947E-2</v>
      </c>
      <c r="P14" s="74">
        <f t="shared" si="4"/>
        <v>2.1296296296296272E-2</v>
      </c>
      <c r="Q14" s="74">
        <f t="shared" si="4"/>
        <v>3.3492822966507178E-2</v>
      </c>
      <c r="R14" s="74">
        <f t="shared" si="4"/>
        <v>-1.2287334593572752E-2</v>
      </c>
      <c r="S14" s="74">
        <f t="shared" si="4"/>
        <v>-2.0370370370370396E-2</v>
      </c>
      <c r="T14" s="74">
        <f t="shared" si="4"/>
        <v>1.1235955056179803E-2</v>
      </c>
      <c r="U14" s="74">
        <f t="shared" si="4"/>
        <v>2.7911453320500396E-2</v>
      </c>
    </row>
    <row r="15" spans="1:21">
      <c r="A15" s="5">
        <v>21</v>
      </c>
      <c r="B15" s="10" t="s">
        <v>42</v>
      </c>
      <c r="C15" s="5">
        <f>'данные модели'!B15</f>
        <v>717</v>
      </c>
      <c r="D15" s="74">
        <f t="shared" si="0"/>
        <v>1.7454235845040376E-2</v>
      </c>
      <c r="E15" s="74">
        <f t="shared" si="1"/>
        <v>5.4216007989728466E-3</v>
      </c>
      <c r="F15" s="74">
        <f t="shared" si="3"/>
        <v>1.2861271676300546E-2</v>
      </c>
      <c r="G15" s="74">
        <f t="shared" si="5"/>
        <v>1.854577568442747E-2</v>
      </c>
      <c r="H15" s="74">
        <f t="shared" si="6"/>
        <v>4.2867701404286432E-3</v>
      </c>
      <c r="I15" s="74">
        <f t="shared" si="7"/>
        <v>-1.2985118179165417E-2</v>
      </c>
      <c r="J15" s="36">
        <f t="shared" si="7"/>
        <v>-8.746355685131527E-4</v>
      </c>
      <c r="K15" s="36">
        <f t="shared" si="7"/>
        <v>2.6946107784431138E-2</v>
      </c>
      <c r="L15" s="39"/>
      <c r="M15" s="76">
        <f>'данные модели'!G15</f>
        <v>115.1</v>
      </c>
      <c r="N15" s="74">
        <f t="shared" si="2"/>
        <v>2.039007092198579E-2</v>
      </c>
      <c r="O15" s="74">
        <f t="shared" si="4"/>
        <v>7.1428571428571175E-3</v>
      </c>
      <c r="P15" s="74">
        <f t="shared" si="4"/>
        <v>1.5412511332728947E-2</v>
      </c>
      <c r="Q15" s="74">
        <f t="shared" si="4"/>
        <v>2.1296296296296272E-2</v>
      </c>
      <c r="R15" s="74">
        <f t="shared" si="4"/>
        <v>3.3492822966507178E-2</v>
      </c>
      <c r="S15" s="74">
        <f t="shared" si="4"/>
        <v>-1.2287334593572752E-2</v>
      </c>
      <c r="T15" s="74">
        <f t="shared" si="4"/>
        <v>-2.0370370370370396E-2</v>
      </c>
      <c r="U15" s="74">
        <f t="shared" si="4"/>
        <v>1.1235955056179803E-2</v>
      </c>
    </row>
    <row r="16" spans="1:21">
      <c r="A16" s="5">
        <v>22</v>
      </c>
      <c r="B16" s="10" t="s">
        <v>43</v>
      </c>
      <c r="C16" s="5">
        <f>'данные модели'!B16</f>
        <v>717.4</v>
      </c>
      <c r="D16" s="74">
        <f t="shared" si="0"/>
        <v>5.5788005578797381E-4</v>
      </c>
      <c r="E16" s="74">
        <f t="shared" si="1"/>
        <v>1.7454235845040376E-2</v>
      </c>
      <c r="F16" s="74">
        <f t="shared" si="3"/>
        <v>5.4216007989728466E-3</v>
      </c>
      <c r="G16" s="74">
        <f t="shared" si="5"/>
        <v>1.2861271676300546E-2</v>
      </c>
      <c r="H16" s="74">
        <f t="shared" si="6"/>
        <v>1.854577568442747E-2</v>
      </c>
      <c r="I16" s="74">
        <f t="shared" si="7"/>
        <v>4.2867701404286432E-3</v>
      </c>
      <c r="J16" s="36">
        <f t="shared" si="7"/>
        <v>-1.2985118179165417E-2</v>
      </c>
      <c r="K16" s="36">
        <f t="shared" si="7"/>
        <v>-8.746355685131527E-4</v>
      </c>
      <c r="L16" s="28"/>
      <c r="M16" s="76">
        <f>'данные модели'!G16</f>
        <v>116.5</v>
      </c>
      <c r="N16" s="74">
        <f t="shared" si="2"/>
        <v>1.2163336229365818E-2</v>
      </c>
      <c r="O16" s="74">
        <f t="shared" si="4"/>
        <v>2.039007092198579E-2</v>
      </c>
      <c r="P16" s="74">
        <f t="shared" si="4"/>
        <v>7.1428571428571175E-3</v>
      </c>
      <c r="Q16" s="74">
        <f t="shared" si="4"/>
        <v>1.5412511332728947E-2</v>
      </c>
      <c r="R16" s="74">
        <f t="shared" si="4"/>
        <v>2.1296296296296272E-2</v>
      </c>
      <c r="S16" s="74">
        <f t="shared" si="4"/>
        <v>3.3492822966507178E-2</v>
      </c>
      <c r="T16" s="74">
        <f t="shared" si="4"/>
        <v>-1.2287334593572752E-2</v>
      </c>
      <c r="U16" s="74">
        <f t="shared" si="4"/>
        <v>-2.0370370370370396E-2</v>
      </c>
    </row>
    <row r="17" spans="1:21">
      <c r="A17" s="5">
        <v>23</v>
      </c>
      <c r="B17" s="10" t="s">
        <v>44</v>
      </c>
      <c r="C17" s="5">
        <f>'данные модели'!B17</f>
        <v>727.5</v>
      </c>
      <c r="D17" s="74">
        <f t="shared" si="0"/>
        <v>1.4078617228882106E-2</v>
      </c>
      <c r="E17" s="74">
        <f t="shared" si="1"/>
        <v>5.5788005578797381E-4</v>
      </c>
      <c r="F17" s="74">
        <f t="shared" si="3"/>
        <v>1.7454235845040376E-2</v>
      </c>
      <c r="G17" s="74">
        <f t="shared" si="5"/>
        <v>5.4216007989728466E-3</v>
      </c>
      <c r="H17" s="74">
        <f t="shared" si="6"/>
        <v>1.2861271676300546E-2</v>
      </c>
      <c r="I17" s="74">
        <f t="shared" si="7"/>
        <v>1.854577568442747E-2</v>
      </c>
      <c r="J17" s="36">
        <f t="shared" si="7"/>
        <v>4.2867701404286432E-3</v>
      </c>
      <c r="K17" s="36">
        <f t="shared" si="7"/>
        <v>-1.2985118179165417E-2</v>
      </c>
      <c r="L17" s="28"/>
      <c r="M17" s="76">
        <f>'данные модели'!G17</f>
        <v>117.8</v>
      </c>
      <c r="N17" s="74">
        <f t="shared" si="2"/>
        <v>1.1158798283261778E-2</v>
      </c>
      <c r="O17" s="74">
        <f t="shared" si="4"/>
        <v>1.2163336229365818E-2</v>
      </c>
      <c r="P17" s="74">
        <f t="shared" si="4"/>
        <v>2.039007092198579E-2</v>
      </c>
      <c r="Q17" s="74">
        <f t="shared" si="4"/>
        <v>7.1428571428571175E-3</v>
      </c>
      <c r="R17" s="74">
        <f t="shared" si="4"/>
        <v>1.5412511332728947E-2</v>
      </c>
      <c r="S17" s="74">
        <f t="shared" si="4"/>
        <v>2.1296296296296272E-2</v>
      </c>
      <c r="T17" s="74">
        <f t="shared" si="4"/>
        <v>3.3492822966507178E-2</v>
      </c>
      <c r="U17" s="74">
        <f t="shared" si="4"/>
        <v>-1.2287334593572752E-2</v>
      </c>
    </row>
    <row r="18" spans="1:21">
      <c r="A18" s="5">
        <v>24</v>
      </c>
      <c r="B18" s="10" t="s">
        <v>45</v>
      </c>
      <c r="C18" s="5">
        <f>'данные модели'!B18</f>
        <v>735.9</v>
      </c>
      <c r="D18" s="74">
        <f t="shared" si="0"/>
        <v>1.1546391752577288E-2</v>
      </c>
      <c r="E18" s="74">
        <f t="shared" si="1"/>
        <v>1.4078617228882106E-2</v>
      </c>
      <c r="F18" s="74">
        <f t="shared" si="3"/>
        <v>5.5788005578797381E-4</v>
      </c>
      <c r="G18" s="74">
        <f t="shared" si="5"/>
        <v>1.7454235845040376E-2</v>
      </c>
      <c r="H18" s="74">
        <f t="shared" si="6"/>
        <v>5.4216007989728466E-3</v>
      </c>
      <c r="I18" s="74">
        <f t="shared" si="7"/>
        <v>1.2861271676300546E-2</v>
      </c>
      <c r="J18" s="36">
        <f t="shared" si="7"/>
        <v>1.854577568442747E-2</v>
      </c>
      <c r="K18" s="36">
        <f t="shared" si="7"/>
        <v>4.2867701404286432E-3</v>
      </c>
      <c r="L18" s="28"/>
      <c r="M18" s="76">
        <f>'данные модели'!G18</f>
        <v>117.8</v>
      </c>
      <c r="N18" s="74">
        <f t="shared" si="2"/>
        <v>0</v>
      </c>
      <c r="O18" s="74">
        <f t="shared" si="4"/>
        <v>1.1158798283261778E-2</v>
      </c>
      <c r="P18" s="74">
        <f t="shared" si="4"/>
        <v>1.2163336229365818E-2</v>
      </c>
      <c r="Q18" s="74">
        <f t="shared" si="4"/>
        <v>2.039007092198579E-2</v>
      </c>
      <c r="R18" s="74">
        <f t="shared" si="4"/>
        <v>7.1428571428571175E-3</v>
      </c>
      <c r="S18" s="74">
        <f t="shared" si="4"/>
        <v>1.5412511332728947E-2</v>
      </c>
      <c r="T18" s="74">
        <f t="shared" si="4"/>
        <v>2.1296296296296272E-2</v>
      </c>
      <c r="U18" s="74">
        <f t="shared" si="4"/>
        <v>3.3492822966507178E-2</v>
      </c>
    </row>
    <row r="19" spans="1:21">
      <c r="A19" s="5">
        <v>25</v>
      </c>
      <c r="B19" s="10" t="s">
        <v>46</v>
      </c>
      <c r="C19" s="5">
        <f>'данные модели'!B19</f>
        <v>728.5</v>
      </c>
      <c r="D19" s="74">
        <f t="shared" si="0"/>
        <v>-1.0055714091588501E-2</v>
      </c>
      <c r="E19" s="74">
        <f t="shared" si="1"/>
        <v>1.1546391752577288E-2</v>
      </c>
      <c r="F19" s="74">
        <f t="shared" si="3"/>
        <v>1.4078617228882106E-2</v>
      </c>
      <c r="G19" s="74">
        <f t="shared" si="5"/>
        <v>5.5788005578797381E-4</v>
      </c>
      <c r="H19" s="74">
        <f t="shared" si="6"/>
        <v>1.7454235845040376E-2</v>
      </c>
      <c r="I19" s="74">
        <f t="shared" si="7"/>
        <v>5.4216007989728466E-3</v>
      </c>
      <c r="J19" s="36">
        <f t="shared" si="7"/>
        <v>1.2861271676300546E-2</v>
      </c>
      <c r="K19" s="36">
        <f t="shared" si="7"/>
        <v>1.854577568442747E-2</v>
      </c>
      <c r="L19" s="28"/>
      <c r="M19" s="76">
        <f>'данные модели'!G19</f>
        <v>116.7</v>
      </c>
      <c r="N19" s="74">
        <f t="shared" si="2"/>
        <v>-9.3378607809846727E-3</v>
      </c>
      <c r="O19" s="74">
        <f t="shared" si="4"/>
        <v>0</v>
      </c>
      <c r="P19" s="74">
        <f t="shared" si="4"/>
        <v>1.1158798283261778E-2</v>
      </c>
      <c r="Q19" s="74">
        <f t="shared" si="4"/>
        <v>1.2163336229365818E-2</v>
      </c>
      <c r="R19" s="74">
        <f t="shared" si="4"/>
        <v>2.039007092198579E-2</v>
      </c>
      <c r="S19" s="74">
        <f t="shared" si="4"/>
        <v>7.1428571428571175E-3</v>
      </c>
      <c r="T19" s="74">
        <f t="shared" si="4"/>
        <v>1.5412511332728947E-2</v>
      </c>
      <c r="U19" s="74">
        <f t="shared" si="4"/>
        <v>2.1296296296296272E-2</v>
      </c>
    </row>
    <row r="20" spans="1:21">
      <c r="A20" s="5">
        <v>28</v>
      </c>
      <c r="B20" s="10" t="s">
        <v>47</v>
      </c>
      <c r="C20" s="5">
        <f>'данные модели'!B20</f>
        <v>724.1</v>
      </c>
      <c r="D20" s="74">
        <f t="shared" si="0"/>
        <v>-6.0398078242964682E-3</v>
      </c>
      <c r="E20" s="74">
        <f t="shared" si="1"/>
        <v>-1.0055714091588501E-2</v>
      </c>
      <c r="F20" s="74">
        <f t="shared" si="3"/>
        <v>1.1546391752577288E-2</v>
      </c>
      <c r="G20" s="74">
        <f t="shared" si="5"/>
        <v>1.4078617228882106E-2</v>
      </c>
      <c r="H20" s="74">
        <f t="shared" si="6"/>
        <v>5.5788005578797381E-4</v>
      </c>
      <c r="I20" s="74">
        <f t="shared" si="7"/>
        <v>1.7454235845040376E-2</v>
      </c>
      <c r="J20" s="36">
        <f t="shared" si="7"/>
        <v>5.4216007989728466E-3</v>
      </c>
      <c r="K20" s="36">
        <f t="shared" si="7"/>
        <v>1.2861271676300546E-2</v>
      </c>
      <c r="L20" s="28"/>
      <c r="M20" s="76">
        <f>'данные модели'!G20</f>
        <v>116</v>
      </c>
      <c r="N20" s="74">
        <f t="shared" si="2"/>
        <v>-5.9982862039417552E-3</v>
      </c>
      <c r="O20" s="74">
        <f t="shared" si="4"/>
        <v>-9.3378607809846727E-3</v>
      </c>
      <c r="P20" s="74">
        <f t="shared" si="4"/>
        <v>0</v>
      </c>
      <c r="Q20" s="74">
        <f t="shared" si="4"/>
        <v>1.1158798283261778E-2</v>
      </c>
      <c r="R20" s="74">
        <f t="shared" si="4"/>
        <v>1.2163336229365818E-2</v>
      </c>
      <c r="S20" s="74">
        <f t="shared" si="4"/>
        <v>2.039007092198579E-2</v>
      </c>
      <c r="T20" s="74">
        <f t="shared" si="4"/>
        <v>7.1428571428571175E-3</v>
      </c>
      <c r="U20" s="74">
        <f t="shared" si="4"/>
        <v>1.5412511332728947E-2</v>
      </c>
    </row>
    <row r="21" spans="1:21">
      <c r="A21" s="5">
        <v>29</v>
      </c>
      <c r="B21" s="10" t="s">
        <v>48</v>
      </c>
      <c r="C21" s="5">
        <f>'данные модели'!B21</f>
        <v>719.5</v>
      </c>
      <c r="D21" s="74">
        <f t="shared" si="0"/>
        <v>-6.3527137135755045E-3</v>
      </c>
      <c r="E21" s="74">
        <f t="shared" si="1"/>
        <v>-6.0398078242964682E-3</v>
      </c>
      <c r="F21" s="74">
        <f t="shared" si="3"/>
        <v>-1.0055714091588501E-2</v>
      </c>
      <c r="G21" s="74">
        <f t="shared" si="5"/>
        <v>1.1546391752577288E-2</v>
      </c>
      <c r="H21" s="74">
        <f t="shared" si="6"/>
        <v>1.4078617228882106E-2</v>
      </c>
      <c r="I21" s="74">
        <f t="shared" si="7"/>
        <v>5.5788005578797381E-4</v>
      </c>
      <c r="J21" s="36">
        <f t="shared" si="7"/>
        <v>1.7454235845040376E-2</v>
      </c>
      <c r="K21" s="36">
        <f t="shared" si="7"/>
        <v>5.4216007989728466E-3</v>
      </c>
      <c r="L21" s="28"/>
      <c r="M21" s="76">
        <f>'данные модели'!G21</f>
        <v>113.3</v>
      </c>
      <c r="N21" s="74">
        <f t="shared" si="2"/>
        <v>-2.3275862068965543E-2</v>
      </c>
      <c r="O21" s="74">
        <f t="shared" si="4"/>
        <v>-5.9982862039417552E-3</v>
      </c>
      <c r="P21" s="74">
        <f t="shared" si="4"/>
        <v>-9.3378607809846727E-3</v>
      </c>
      <c r="Q21" s="74">
        <f t="shared" si="4"/>
        <v>0</v>
      </c>
      <c r="R21" s="74">
        <f t="shared" si="4"/>
        <v>1.1158798283261778E-2</v>
      </c>
      <c r="S21" s="74">
        <f t="shared" si="4"/>
        <v>1.2163336229365818E-2</v>
      </c>
      <c r="T21" s="74">
        <f t="shared" si="4"/>
        <v>2.039007092198579E-2</v>
      </c>
      <c r="U21" s="74">
        <f t="shared" si="4"/>
        <v>7.1428571428571175E-3</v>
      </c>
    </row>
    <row r="22" spans="1:21">
      <c r="A22" s="5">
        <v>30</v>
      </c>
      <c r="B22" s="10" t="s">
        <v>49</v>
      </c>
      <c r="C22" s="5">
        <f>'данные модели'!B22</f>
        <v>732</v>
      </c>
      <c r="D22" s="74">
        <f t="shared" si="0"/>
        <v>1.7373175816539264E-2</v>
      </c>
      <c r="E22" s="74">
        <f t="shared" si="1"/>
        <v>-6.3527137135755045E-3</v>
      </c>
      <c r="F22" s="74">
        <f t="shared" si="3"/>
        <v>-6.0398078242964682E-3</v>
      </c>
      <c r="G22" s="74">
        <f t="shared" si="5"/>
        <v>-1.0055714091588501E-2</v>
      </c>
      <c r="H22" s="74">
        <f t="shared" si="6"/>
        <v>1.1546391752577288E-2</v>
      </c>
      <c r="I22" s="74">
        <f t="shared" si="7"/>
        <v>1.4078617228882106E-2</v>
      </c>
      <c r="J22" s="36">
        <f t="shared" si="7"/>
        <v>5.5788005578797381E-4</v>
      </c>
      <c r="K22" s="36">
        <f t="shared" si="7"/>
        <v>1.7454235845040376E-2</v>
      </c>
      <c r="L22" s="28"/>
      <c r="M22" s="76">
        <f>'данные модели'!G22</f>
        <v>118.1</v>
      </c>
      <c r="N22" s="74">
        <f t="shared" si="2"/>
        <v>4.2365401588702535E-2</v>
      </c>
      <c r="O22" s="74">
        <f t="shared" si="4"/>
        <v>-2.3275862068965543E-2</v>
      </c>
      <c r="P22" s="74">
        <f t="shared" si="4"/>
        <v>-5.9982862039417552E-3</v>
      </c>
      <c r="Q22" s="74">
        <f t="shared" si="4"/>
        <v>-9.3378607809846727E-3</v>
      </c>
      <c r="R22" s="74">
        <f t="shared" si="4"/>
        <v>0</v>
      </c>
      <c r="S22" s="74">
        <f t="shared" si="4"/>
        <v>1.1158798283261778E-2</v>
      </c>
      <c r="T22" s="74">
        <f t="shared" si="4"/>
        <v>1.2163336229365818E-2</v>
      </c>
      <c r="U22" s="74">
        <f t="shared" si="4"/>
        <v>2.039007092198579E-2</v>
      </c>
    </row>
    <row r="23" spans="1:21">
      <c r="D23" s="28"/>
      <c r="E23" s="28"/>
      <c r="F23" s="28"/>
      <c r="G23" s="28"/>
      <c r="H23" s="28"/>
      <c r="I23" s="28"/>
    </row>
    <row r="24" spans="1:21">
      <c r="D24" s="28"/>
      <c r="E24" s="28"/>
      <c r="F24" s="28"/>
      <c r="G24" s="28"/>
      <c r="H24" s="28"/>
      <c r="I24" s="28"/>
    </row>
    <row r="27" spans="1:21">
      <c r="A27" s="40" t="s">
        <v>3</v>
      </c>
      <c r="B27" s="40"/>
      <c r="C27" s="40"/>
      <c r="D27" s="40"/>
      <c r="E27" s="40"/>
      <c r="F27" s="40"/>
      <c r="G27" s="40"/>
      <c r="H27" s="40"/>
      <c r="I27" s="40"/>
    </row>
    <row r="28" spans="1:21" ht="15.75" thickBot="1">
      <c r="A28" s="40" t="s">
        <v>65</v>
      </c>
      <c r="B28" s="40"/>
      <c r="C28" s="40"/>
      <c r="D28" s="40"/>
      <c r="E28" s="40"/>
      <c r="F28" s="40"/>
      <c r="G28" s="40"/>
      <c r="H28" s="40"/>
      <c r="I28" s="40"/>
    </row>
    <row r="29" spans="1:21">
      <c r="A29" s="41" t="s">
        <v>4</v>
      </c>
      <c r="B29" s="41"/>
      <c r="C29" s="40"/>
      <c r="D29" s="40"/>
      <c r="E29" s="40"/>
      <c r="F29" s="40"/>
      <c r="G29" s="40"/>
      <c r="H29" s="40"/>
      <c r="I29" s="40"/>
    </row>
    <row r="30" spans="1:21">
      <c r="A30" s="42" t="s">
        <v>5</v>
      </c>
      <c r="B30" s="42">
        <v>0.59500947059652631</v>
      </c>
      <c r="C30" s="40"/>
      <c r="D30" s="40"/>
      <c r="E30" s="40"/>
      <c r="F30" s="40"/>
      <c r="G30" s="40"/>
      <c r="H30" s="40"/>
      <c r="I30" s="40"/>
    </row>
    <row r="31" spans="1:21">
      <c r="A31" s="42" t="s">
        <v>6</v>
      </c>
      <c r="B31" s="43">
        <v>0.35403627009955851</v>
      </c>
      <c r="C31" s="40"/>
      <c r="D31" s="40"/>
      <c r="E31" s="40"/>
      <c r="F31" s="40"/>
      <c r="G31" s="40"/>
      <c r="H31" s="40"/>
      <c r="I31" s="40"/>
    </row>
    <row r="32" spans="1:21">
      <c r="A32" s="42" t="s">
        <v>7</v>
      </c>
      <c r="B32" s="42">
        <v>0.11914036831757979</v>
      </c>
      <c r="C32" s="40"/>
      <c r="D32" s="40"/>
      <c r="E32" s="40"/>
      <c r="F32" s="40"/>
      <c r="G32" s="40"/>
      <c r="H32" s="40"/>
      <c r="I32" s="40"/>
    </row>
    <row r="33" spans="1:9">
      <c r="A33" s="42" t="s">
        <v>8</v>
      </c>
      <c r="B33" s="42">
        <v>1.22583858429127E-2</v>
      </c>
      <c r="C33" s="40"/>
      <c r="D33" s="40"/>
      <c r="E33" s="40"/>
      <c r="F33" s="40"/>
      <c r="G33" s="40"/>
      <c r="H33" s="40"/>
      <c r="I33" s="40"/>
    </row>
    <row r="34" spans="1:9" ht="15.75" thickBot="1">
      <c r="A34" s="44" t="s">
        <v>9</v>
      </c>
      <c r="B34" s="44">
        <v>16</v>
      </c>
      <c r="C34" s="40"/>
      <c r="D34" s="40"/>
      <c r="E34" s="40"/>
      <c r="F34" s="40"/>
      <c r="G34" s="40"/>
      <c r="H34" s="40"/>
      <c r="I34" s="40"/>
    </row>
    <row r="35" spans="1:9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5.75" thickBot="1">
      <c r="A36" s="40" t="s">
        <v>10</v>
      </c>
      <c r="B36" s="40"/>
      <c r="C36" s="40"/>
      <c r="D36" s="40"/>
      <c r="E36" s="40"/>
      <c r="F36" s="40"/>
      <c r="G36" s="40"/>
      <c r="H36" s="40"/>
      <c r="I36" s="40"/>
    </row>
    <row r="37" spans="1:9">
      <c r="A37" s="45"/>
      <c r="B37" s="45" t="s">
        <v>15</v>
      </c>
      <c r="C37" s="45" t="s">
        <v>16</v>
      </c>
      <c r="D37" s="45" t="s">
        <v>17</v>
      </c>
      <c r="E37" s="45" t="s">
        <v>18</v>
      </c>
      <c r="F37" s="45" t="s">
        <v>19</v>
      </c>
      <c r="G37" s="40"/>
      <c r="H37" s="40"/>
      <c r="I37" s="40"/>
    </row>
    <row r="38" spans="1:9">
      <c r="A38" s="42" t="s">
        <v>11</v>
      </c>
      <c r="B38" s="42">
        <v>4</v>
      </c>
      <c r="C38" s="42">
        <v>9.059388459701286E-4</v>
      </c>
      <c r="D38" s="42">
        <v>2.2648471149253215E-4</v>
      </c>
      <c r="E38" s="42">
        <v>1.507204967876201</v>
      </c>
      <c r="F38" s="43">
        <v>0.26641229716888132</v>
      </c>
      <c r="G38" s="40"/>
      <c r="H38" s="40"/>
      <c r="I38" s="40"/>
    </row>
    <row r="39" spans="1:9">
      <c r="A39" s="42" t="s">
        <v>12</v>
      </c>
      <c r="B39" s="42">
        <v>11</v>
      </c>
      <c r="C39" s="42">
        <v>1.6529482582109476E-3</v>
      </c>
      <c r="D39" s="42">
        <v>1.5026802347372251E-4</v>
      </c>
      <c r="E39" s="42"/>
      <c r="F39" s="42"/>
      <c r="G39" s="40"/>
      <c r="H39" s="40"/>
      <c r="I39" s="40"/>
    </row>
    <row r="40" spans="1:9" ht="15.75" thickBot="1">
      <c r="A40" s="44" t="s">
        <v>13</v>
      </c>
      <c r="B40" s="44">
        <v>15</v>
      </c>
      <c r="C40" s="44">
        <v>2.5588871041810762E-3</v>
      </c>
      <c r="D40" s="44"/>
      <c r="E40" s="44"/>
      <c r="F40" s="44"/>
      <c r="G40" s="40"/>
      <c r="H40" s="40"/>
      <c r="I40" s="40"/>
    </row>
    <row r="41" spans="1:9" ht="15.75" thickBot="1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36.75">
      <c r="A42" s="48"/>
      <c r="B42" s="48" t="s">
        <v>20</v>
      </c>
      <c r="C42" s="48" t="s">
        <v>8</v>
      </c>
      <c r="D42" s="48" t="s">
        <v>21</v>
      </c>
      <c r="E42" s="48" t="s">
        <v>22</v>
      </c>
      <c r="F42" s="48" t="s">
        <v>23</v>
      </c>
      <c r="G42" s="48" t="s">
        <v>24</v>
      </c>
      <c r="H42" s="48" t="s">
        <v>25</v>
      </c>
      <c r="I42" s="48" t="s">
        <v>26</v>
      </c>
    </row>
    <row r="43" spans="1:9">
      <c r="A43" s="42" t="s">
        <v>14</v>
      </c>
      <c r="B43" s="42">
        <v>1.6167682298492865E-2</v>
      </c>
      <c r="C43" s="42">
        <v>5.1630242739425661E-3</v>
      </c>
      <c r="D43" s="42">
        <v>3.1314364296309942</v>
      </c>
      <c r="E43" s="42">
        <v>9.5531548856414867E-3</v>
      </c>
      <c r="F43" s="42">
        <v>4.8039424974246625E-3</v>
      </c>
      <c r="G43" s="42">
        <v>2.7531422099561068E-2</v>
      </c>
      <c r="H43" s="42">
        <v>4.8039424974246625E-3</v>
      </c>
      <c r="I43" s="42">
        <v>2.7531422099561068E-2</v>
      </c>
    </row>
    <row r="44" spans="1:9">
      <c r="A44" s="42" t="s">
        <v>66</v>
      </c>
      <c r="B44" s="42">
        <v>7.0471641247360162E-2</v>
      </c>
      <c r="C44" s="42">
        <v>0.24533051035052059</v>
      </c>
      <c r="D44" s="42">
        <v>0.28725184302055412</v>
      </c>
      <c r="E44" s="42">
        <v>0.77925855755799878</v>
      </c>
      <c r="F44" s="42">
        <v>-0.46949717101579092</v>
      </c>
      <c r="G44" s="42">
        <v>0.61044045351051124</v>
      </c>
      <c r="H44" s="42">
        <v>-0.46949717101579092</v>
      </c>
      <c r="I44" s="42">
        <v>0.61044045351051124</v>
      </c>
    </row>
    <row r="45" spans="1:9">
      <c r="A45" s="42" t="s">
        <v>67</v>
      </c>
      <c r="B45" s="42">
        <v>-0.45679987512687759</v>
      </c>
      <c r="C45" s="42">
        <v>0.2569052612884381</v>
      </c>
      <c r="D45" s="42">
        <v>-1.7780868824403311</v>
      </c>
      <c r="E45" s="46">
        <v>0.10300826134694004</v>
      </c>
      <c r="F45" s="42">
        <v>-1.0222445424202868</v>
      </c>
      <c r="G45" s="42">
        <v>0.10864479216653167</v>
      </c>
      <c r="H45" s="42">
        <v>-1.0222445424202868</v>
      </c>
      <c r="I45" s="42">
        <v>0.10864479216653167</v>
      </c>
    </row>
    <row r="46" spans="1:9">
      <c r="A46" s="42" t="s">
        <v>68</v>
      </c>
      <c r="B46" s="42">
        <v>-0.31597041908749002</v>
      </c>
      <c r="C46" s="42">
        <v>0.24149581735768638</v>
      </c>
      <c r="D46" s="42">
        <v>-1.3083887851336868</v>
      </c>
      <c r="E46" s="42">
        <v>0.21741987287275788</v>
      </c>
      <c r="F46" s="42">
        <v>-0.84749912898515833</v>
      </c>
      <c r="G46" s="42">
        <v>0.2155582908101783</v>
      </c>
      <c r="H46" s="42">
        <v>-0.84749912898515833</v>
      </c>
      <c r="I46" s="42">
        <v>0.2155582908101783</v>
      </c>
    </row>
    <row r="47" spans="1:9" ht="15.75" thickBot="1">
      <c r="A47" s="44" t="s">
        <v>69</v>
      </c>
      <c r="B47" s="44">
        <v>-0.38301690172988334</v>
      </c>
      <c r="C47" s="44">
        <v>0.24910889076597095</v>
      </c>
      <c r="D47" s="44">
        <v>-1.5375481001587947</v>
      </c>
      <c r="E47" s="47">
        <v>0.15241164910909488</v>
      </c>
      <c r="F47" s="44">
        <v>-0.93130187321144597</v>
      </c>
      <c r="G47" s="44">
        <v>0.16526806975167929</v>
      </c>
      <c r="H47" s="44">
        <v>-0.93130187321144597</v>
      </c>
      <c r="I47" s="44">
        <v>0.16526806975167929</v>
      </c>
    </row>
    <row r="49" spans="1:9">
      <c r="A49" s="53" t="s">
        <v>3</v>
      </c>
      <c r="B49" s="53"/>
      <c r="C49" s="53"/>
      <c r="D49" s="53"/>
      <c r="E49" s="53"/>
      <c r="F49" s="53"/>
      <c r="G49" s="53"/>
      <c r="H49" s="53"/>
      <c r="I49" s="53"/>
    </row>
    <row r="50" spans="1:9" ht="15.75" thickBot="1">
      <c r="A50" s="53"/>
      <c r="B50" s="53"/>
      <c r="C50" s="53"/>
      <c r="D50" s="53"/>
      <c r="E50" s="53"/>
      <c r="F50" s="53"/>
      <c r="G50" s="53"/>
      <c r="H50" s="53"/>
      <c r="I50" s="53"/>
    </row>
    <row r="51" spans="1:9">
      <c r="A51" s="54" t="s">
        <v>4</v>
      </c>
      <c r="B51" s="54"/>
      <c r="C51" s="53"/>
      <c r="D51" s="53"/>
      <c r="E51" s="53"/>
      <c r="F51" s="53"/>
      <c r="G51" s="53"/>
      <c r="H51" s="53"/>
      <c r="I51" s="53"/>
    </row>
    <row r="52" spans="1:9">
      <c r="A52" s="55" t="s">
        <v>5</v>
      </c>
      <c r="B52" s="55">
        <v>0.45438623918543852</v>
      </c>
      <c r="C52" s="53"/>
      <c r="D52" s="53"/>
      <c r="E52" s="53"/>
      <c r="F52" s="53"/>
      <c r="G52" s="53"/>
      <c r="H52" s="53"/>
      <c r="I52" s="53"/>
    </row>
    <row r="53" spans="1:9">
      <c r="A53" s="55" t="s">
        <v>6</v>
      </c>
      <c r="B53" s="63">
        <v>0.20646685436108653</v>
      </c>
      <c r="C53" s="53"/>
      <c r="D53" s="53"/>
      <c r="E53" s="53"/>
      <c r="F53" s="53"/>
      <c r="G53" s="53"/>
      <c r="H53" s="53"/>
      <c r="I53" s="53"/>
    </row>
    <row r="54" spans="1:9">
      <c r="A54" s="55" t="s">
        <v>7</v>
      </c>
      <c r="B54" s="55">
        <v>-8.2090653143972916E-2</v>
      </c>
      <c r="C54" s="53"/>
      <c r="D54" s="53"/>
      <c r="E54" s="53"/>
      <c r="F54" s="53"/>
      <c r="G54" s="53"/>
      <c r="H54" s="53"/>
      <c r="I54" s="53"/>
    </row>
    <row r="55" spans="1:9">
      <c r="A55" s="55" t="s">
        <v>8</v>
      </c>
      <c r="B55" s="55">
        <v>1.9747328839563261E-2</v>
      </c>
      <c r="C55" s="53"/>
      <c r="D55" s="53"/>
      <c r="E55" s="53"/>
      <c r="F55" s="53"/>
      <c r="G55" s="53"/>
      <c r="H55" s="53"/>
      <c r="I55" s="53"/>
    </row>
    <row r="56" spans="1:9">
      <c r="A56" s="55" t="s">
        <v>9</v>
      </c>
      <c r="B56" s="55">
        <v>16</v>
      </c>
      <c r="C56" s="53"/>
      <c r="D56" s="53"/>
      <c r="E56" s="53"/>
      <c r="F56" s="53"/>
      <c r="G56" s="53"/>
      <c r="H56" s="53"/>
      <c r="I56" s="53"/>
    </row>
    <row r="57" spans="1:9">
      <c r="A57" s="53"/>
      <c r="B57" s="53"/>
      <c r="C57" s="53"/>
      <c r="D57" s="53"/>
      <c r="E57" s="53"/>
      <c r="F57" s="53"/>
      <c r="G57" s="53"/>
      <c r="H57" s="53"/>
      <c r="I57" s="53"/>
    </row>
    <row r="58" spans="1:9" ht="15.75" thickBot="1">
      <c r="A58" s="53" t="s">
        <v>10</v>
      </c>
      <c r="B58" s="53"/>
      <c r="C58" s="53"/>
      <c r="D58" s="53"/>
      <c r="E58" s="53"/>
      <c r="F58" s="53"/>
      <c r="G58" s="53"/>
      <c r="H58" s="53"/>
      <c r="I58" s="53"/>
    </row>
    <row r="59" spans="1:9">
      <c r="A59" s="56"/>
      <c r="B59" s="56" t="s">
        <v>15</v>
      </c>
      <c r="C59" s="56" t="s">
        <v>16</v>
      </c>
      <c r="D59" s="56" t="s">
        <v>17</v>
      </c>
      <c r="E59" s="56" t="s">
        <v>18</v>
      </c>
      <c r="F59" s="56" t="s">
        <v>19</v>
      </c>
      <c r="G59" s="53"/>
      <c r="H59" s="53"/>
      <c r="I59" s="53"/>
    </row>
    <row r="60" spans="1:9">
      <c r="A60" s="55" t="s">
        <v>11</v>
      </c>
      <c r="B60" s="55">
        <v>4</v>
      </c>
      <c r="C60" s="55">
        <v>1.1160783173912413E-3</v>
      </c>
      <c r="D60" s="55">
        <v>2.7901957934781032E-4</v>
      </c>
      <c r="E60" s="55">
        <v>0.71551371560646859</v>
      </c>
      <c r="F60" s="63">
        <v>0.59857867199383985</v>
      </c>
      <c r="G60" s="53"/>
      <c r="H60" s="53"/>
      <c r="I60" s="53"/>
    </row>
    <row r="61" spans="1:9">
      <c r="A61" s="55" t="s">
        <v>12</v>
      </c>
      <c r="B61" s="55">
        <v>11</v>
      </c>
      <c r="C61" s="55">
        <v>4.2895269592763156E-3</v>
      </c>
      <c r="D61" s="55">
        <v>3.8995699629784685E-4</v>
      </c>
      <c r="E61" s="55"/>
      <c r="F61" s="55"/>
      <c r="G61" s="53"/>
      <c r="H61" s="53"/>
      <c r="I61" s="53"/>
    </row>
    <row r="62" spans="1:9">
      <c r="A62" s="55" t="s">
        <v>13</v>
      </c>
      <c r="B62" s="55">
        <v>15</v>
      </c>
      <c r="C62" s="55">
        <v>5.4056052766675569E-3</v>
      </c>
      <c r="D62" s="55"/>
      <c r="E62" s="55"/>
      <c r="F62" s="55"/>
      <c r="G62" s="53"/>
      <c r="H62" s="53"/>
      <c r="I62" s="53"/>
    </row>
    <row r="63" spans="1:9" ht="15.75" thickBot="1">
      <c r="A63" s="53"/>
      <c r="B63" s="53"/>
      <c r="C63" s="53"/>
      <c r="D63" s="53"/>
      <c r="E63" s="53"/>
      <c r="F63" s="53"/>
      <c r="G63" s="53"/>
      <c r="H63" s="53"/>
      <c r="I63" s="53"/>
    </row>
    <row r="64" spans="1:9" s="14" customFormat="1" ht="34.5">
      <c r="A64" s="59"/>
      <c r="B64" s="59" t="s">
        <v>20</v>
      </c>
      <c r="C64" s="59" t="s">
        <v>8</v>
      </c>
      <c r="D64" s="59" t="s">
        <v>21</v>
      </c>
      <c r="E64" s="59" t="s">
        <v>22</v>
      </c>
      <c r="F64" s="59" t="s">
        <v>23</v>
      </c>
      <c r="G64" s="59" t="s">
        <v>24</v>
      </c>
      <c r="H64" s="59" t="s">
        <v>25</v>
      </c>
      <c r="I64" s="59" t="s">
        <v>26</v>
      </c>
    </row>
    <row r="65" spans="1:9">
      <c r="A65" s="55" t="s">
        <v>14</v>
      </c>
      <c r="B65" s="55">
        <v>1.4017779919924984E-2</v>
      </c>
      <c r="C65" s="55">
        <v>6.6177051758637149E-3</v>
      </c>
      <c r="D65" s="55">
        <v>2.1182236964939198</v>
      </c>
      <c r="E65" s="62">
        <v>5.7747654508236643E-2</v>
      </c>
      <c r="F65" s="55">
        <v>-5.4769095694776927E-4</v>
      </c>
      <c r="G65" s="57">
        <v>2.8583250796797736E-2</v>
      </c>
      <c r="H65" s="57">
        <v>-5.4769095694776927E-4</v>
      </c>
      <c r="I65" s="57">
        <v>2.8583250796797736E-2</v>
      </c>
    </row>
    <row r="66" spans="1:9">
      <c r="A66" s="55" t="s">
        <v>27</v>
      </c>
      <c r="B66" s="55">
        <v>8.1403384719597599E-2</v>
      </c>
      <c r="C66" s="55">
        <v>0.34322643163463318</v>
      </c>
      <c r="D66" s="55">
        <v>0.23717108362520298</v>
      </c>
      <c r="E66" s="63">
        <v>0.81688322561751392</v>
      </c>
      <c r="F66" s="55">
        <v>-0.67403289738928696</v>
      </c>
      <c r="G66" s="57">
        <v>0.83683966682848221</v>
      </c>
      <c r="H66" s="57">
        <v>-0.67403289738928696</v>
      </c>
      <c r="I66" s="57">
        <v>0.83683966682848221</v>
      </c>
    </row>
    <row r="67" spans="1:9">
      <c r="A67" s="55" t="s">
        <v>51</v>
      </c>
      <c r="B67" s="55">
        <v>-0.3816847360486994</v>
      </c>
      <c r="C67" s="55">
        <v>0.43323518155137841</v>
      </c>
      <c r="D67" s="55">
        <v>-0.88101048184018382</v>
      </c>
      <c r="E67" s="63">
        <v>0.39715357205895441</v>
      </c>
      <c r="F67" s="55">
        <v>-1.335228940879446</v>
      </c>
      <c r="G67" s="57">
        <v>0.5718594687820473</v>
      </c>
      <c r="H67" s="57">
        <v>-1.335228940879446</v>
      </c>
      <c r="I67" s="57">
        <v>0.5718594687820473</v>
      </c>
    </row>
    <row r="68" spans="1:9">
      <c r="A68" s="55" t="s">
        <v>52</v>
      </c>
      <c r="B68" s="55">
        <v>-0.31020846104048261</v>
      </c>
      <c r="C68" s="55">
        <v>0.39295192504052689</v>
      </c>
      <c r="D68" s="55">
        <v>-0.78943107610044005</v>
      </c>
      <c r="E68" s="63">
        <v>0.44654279383709883</v>
      </c>
      <c r="F68" s="55">
        <v>-1.1750898161458601</v>
      </c>
      <c r="G68" s="57">
        <v>0.55467289406489484</v>
      </c>
      <c r="H68" s="57">
        <v>-1.1750898161458601</v>
      </c>
      <c r="I68" s="57">
        <v>0.55467289406489484</v>
      </c>
    </row>
    <row r="69" spans="1:9" ht="15.75" thickBot="1">
      <c r="A69" s="55" t="s">
        <v>64</v>
      </c>
      <c r="B69" s="55">
        <v>-0.1449628489384768</v>
      </c>
      <c r="C69" s="55">
        <v>0.3527395141059993</v>
      </c>
      <c r="D69" s="55">
        <v>-0.41096288661018859</v>
      </c>
      <c r="E69" s="63">
        <v>0.68899205857414891</v>
      </c>
      <c r="F69" s="55">
        <v>-0.92133728438053508</v>
      </c>
      <c r="G69" s="58">
        <v>0.63141158650358153</v>
      </c>
      <c r="H69" s="58">
        <v>-0.92133728438053508</v>
      </c>
      <c r="I69" s="58">
        <v>0.63141158650358153</v>
      </c>
    </row>
    <row r="70" spans="1:9">
      <c r="A70" s="53"/>
      <c r="B70" s="53"/>
      <c r="C70" s="53"/>
      <c r="D70" s="53"/>
      <c r="E70" s="53"/>
      <c r="F70" s="53"/>
      <c r="G70" s="53"/>
      <c r="H70" s="53"/>
      <c r="I70" s="53"/>
    </row>
    <row r="71" spans="1:9">
      <c r="A71" s="53"/>
      <c r="B71" s="53"/>
      <c r="C71" s="53"/>
      <c r="D71" s="53"/>
      <c r="E71" s="53"/>
      <c r="F71" s="53"/>
      <c r="G71" s="53"/>
      <c r="H71" s="53"/>
      <c r="I71" s="53"/>
    </row>
    <row r="72" spans="1:9">
      <c r="A72" s="53"/>
      <c r="B72" s="53"/>
      <c r="C72" s="53"/>
      <c r="D72" s="53"/>
      <c r="E72" s="53"/>
      <c r="F72" s="53"/>
      <c r="G72" s="53"/>
      <c r="H72" s="53"/>
      <c r="I72" s="53"/>
    </row>
    <row r="73" spans="1:9">
      <c r="A73" s="40"/>
      <c r="B73" s="40"/>
      <c r="C73" s="40"/>
      <c r="D73" s="40"/>
      <c r="E73" s="40"/>
      <c r="F73" s="40"/>
      <c r="G73" s="40"/>
      <c r="H73" s="40"/>
      <c r="I73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1" max="9" width="8.42578125" customWidth="1"/>
  </cols>
  <sheetData>
    <row r="1" spans="1:9">
      <c r="A1" s="40" t="s">
        <v>3</v>
      </c>
      <c r="B1" s="40"/>
      <c r="C1" s="40"/>
      <c r="D1" s="40"/>
      <c r="E1" s="40"/>
      <c r="F1" s="40"/>
    </row>
    <row r="2" spans="1:9" ht="15.75" thickBot="1">
      <c r="A2" s="40"/>
      <c r="B2" s="40"/>
      <c r="C2" s="40"/>
      <c r="D2" s="40"/>
      <c r="E2" s="40"/>
      <c r="F2" s="40"/>
    </row>
    <row r="3" spans="1:9">
      <c r="A3" s="41" t="s">
        <v>4</v>
      </c>
      <c r="B3" s="41"/>
      <c r="C3" s="40"/>
      <c r="D3" s="40"/>
      <c r="E3" s="40"/>
      <c r="F3" s="40"/>
    </row>
    <row r="4" spans="1:9">
      <c r="A4" s="50" t="s">
        <v>5</v>
      </c>
      <c r="B4" s="50">
        <v>0.54515103349005334</v>
      </c>
      <c r="C4" s="40"/>
      <c r="D4" s="40"/>
      <c r="E4" s="40"/>
      <c r="F4" s="40"/>
    </row>
    <row r="5" spans="1:9">
      <c r="A5" s="50" t="s">
        <v>6</v>
      </c>
      <c r="B5" s="51">
        <v>0.29718964931527325</v>
      </c>
      <c r="C5" s="40"/>
      <c r="D5" s="40"/>
      <c r="E5" s="40"/>
      <c r="F5" s="40"/>
    </row>
    <row r="6" spans="1:9">
      <c r="A6" s="50" t="s">
        <v>7</v>
      </c>
      <c r="B6" s="50">
        <v>-0.68674484164334415</v>
      </c>
      <c r="C6" s="40"/>
      <c r="D6" s="40"/>
      <c r="E6" s="40"/>
      <c r="F6" s="40"/>
    </row>
    <row r="7" spans="1:9">
      <c r="A7" s="50" t="s">
        <v>8</v>
      </c>
      <c r="B7" s="50">
        <v>1.4519792119343544E-2</v>
      </c>
      <c r="C7" s="40"/>
      <c r="D7" s="40"/>
      <c r="E7" s="40"/>
      <c r="F7" s="40"/>
    </row>
    <row r="8" spans="1:9">
      <c r="A8" s="50" t="s">
        <v>9</v>
      </c>
      <c r="B8" s="50">
        <v>13</v>
      </c>
      <c r="C8" s="40"/>
      <c r="D8" s="40"/>
      <c r="E8" s="40"/>
      <c r="F8" s="40"/>
    </row>
    <row r="9" spans="1:9">
      <c r="A9" s="40"/>
      <c r="B9" s="40"/>
      <c r="C9" s="40"/>
      <c r="D9" s="40"/>
      <c r="E9" s="40"/>
      <c r="F9" s="40"/>
    </row>
    <row r="10" spans="1:9" ht="15.75" thickBot="1">
      <c r="A10" s="40" t="s">
        <v>10</v>
      </c>
      <c r="B10" s="40"/>
      <c r="C10" s="40"/>
      <c r="D10" s="40"/>
      <c r="E10" s="40"/>
      <c r="F10" s="40"/>
    </row>
    <row r="11" spans="1:9">
      <c r="A11" s="45"/>
      <c r="B11" s="45" t="s">
        <v>15</v>
      </c>
      <c r="C11" s="45" t="s">
        <v>16</v>
      </c>
      <c r="D11" s="45" t="s">
        <v>17</v>
      </c>
      <c r="E11" s="45" t="s">
        <v>18</v>
      </c>
      <c r="F11" s="45" t="s">
        <v>19</v>
      </c>
    </row>
    <row r="12" spans="1:9">
      <c r="A12" s="42" t="s">
        <v>11</v>
      </c>
      <c r="B12" s="42">
        <v>7</v>
      </c>
      <c r="C12" s="42">
        <v>4.4574484782557221E-4</v>
      </c>
      <c r="D12" s="42">
        <v>6.3677835403653176E-5</v>
      </c>
      <c r="E12" s="52">
        <v>0.30204210955724342</v>
      </c>
      <c r="F12" s="42">
        <v>0.92500375440406046</v>
      </c>
    </row>
    <row r="13" spans="1:9">
      <c r="A13" s="42" t="s">
        <v>12</v>
      </c>
      <c r="B13" s="42">
        <v>5</v>
      </c>
      <c r="C13" s="42">
        <v>1.0541218159447543E-3</v>
      </c>
      <c r="D13" s="42">
        <v>2.1082436318895086E-4</v>
      </c>
      <c r="E13" s="42"/>
      <c r="F13" s="42"/>
    </row>
    <row r="14" spans="1:9" ht="15.75" thickBot="1">
      <c r="A14" s="44" t="s">
        <v>13</v>
      </c>
      <c r="B14" s="44">
        <v>12</v>
      </c>
      <c r="C14" s="44">
        <v>1.4998666637703266E-3</v>
      </c>
      <c r="D14" s="44"/>
      <c r="E14" s="44"/>
      <c r="F14" s="44"/>
    </row>
    <row r="15" spans="1:9" ht="15.75" thickBot="1">
      <c r="A15" s="40"/>
      <c r="B15" s="40"/>
      <c r="C15" s="40"/>
      <c r="D15" s="40"/>
      <c r="E15" s="40"/>
      <c r="F15" s="40"/>
    </row>
    <row r="16" spans="1:9" s="14" customFormat="1" ht="36.75">
      <c r="A16" s="48"/>
      <c r="B16" s="48" t="s">
        <v>20</v>
      </c>
      <c r="C16" s="48" t="s">
        <v>8</v>
      </c>
      <c r="D16" s="48" t="s">
        <v>21</v>
      </c>
      <c r="E16" s="48" t="s">
        <v>22</v>
      </c>
      <c r="F16" s="48" t="s">
        <v>23</v>
      </c>
      <c r="G16" s="25" t="s">
        <v>24</v>
      </c>
      <c r="H16" s="25" t="s">
        <v>25</v>
      </c>
      <c r="I16" s="25" t="s">
        <v>26</v>
      </c>
    </row>
    <row r="17" spans="1:9">
      <c r="A17" s="50" t="s">
        <v>14</v>
      </c>
      <c r="B17" s="50">
        <v>1.2056559594248476E-2</v>
      </c>
      <c r="C17" s="50">
        <v>1.7809473452342128E-2</v>
      </c>
      <c r="D17" s="50">
        <v>0.67697451171207512</v>
      </c>
      <c r="E17" s="51">
        <v>0.52847070835687737</v>
      </c>
      <c r="F17" s="50">
        <v>-3.3724149347870283E-2</v>
      </c>
      <c r="G17" s="49">
        <v>5.783726853636724E-2</v>
      </c>
      <c r="H17" s="49">
        <v>-3.3724149347870283E-2</v>
      </c>
      <c r="I17" s="49">
        <v>5.783726853636724E-2</v>
      </c>
    </row>
    <row r="18" spans="1:9">
      <c r="A18" s="42" t="s">
        <v>66</v>
      </c>
      <c r="B18" s="50">
        <v>0.12696623502104004</v>
      </c>
      <c r="C18" s="50">
        <v>0.44781024979474848</v>
      </c>
      <c r="D18" s="50">
        <v>0.28352686227980345</v>
      </c>
      <c r="E18" s="51">
        <v>0.78813789776043397</v>
      </c>
      <c r="F18" s="50">
        <v>-1.0241666584927083</v>
      </c>
      <c r="G18" s="49">
        <v>1.2780991285347885</v>
      </c>
      <c r="H18" s="49">
        <v>-1.0241666584927083</v>
      </c>
      <c r="I18" s="49">
        <v>1.2780991285347885</v>
      </c>
    </row>
    <row r="19" spans="1:9">
      <c r="A19" s="42" t="s">
        <v>67</v>
      </c>
      <c r="B19" s="50">
        <v>-0.3419010113441508</v>
      </c>
      <c r="C19" s="50">
        <v>0.54977541353831028</v>
      </c>
      <c r="D19" s="50">
        <v>-0.62189214527383718</v>
      </c>
      <c r="E19" s="51">
        <v>0.56126828542102325</v>
      </c>
      <c r="F19" s="50">
        <v>-1.7551437025490593</v>
      </c>
      <c r="G19" s="49">
        <v>1.0713416798607578</v>
      </c>
      <c r="H19" s="49">
        <v>-1.7551437025490593</v>
      </c>
      <c r="I19" s="49">
        <v>1.0713416798607578</v>
      </c>
    </row>
    <row r="20" spans="1:9">
      <c r="A20" s="42" t="s">
        <v>68</v>
      </c>
      <c r="B20" s="50">
        <v>-0.30754171359297844</v>
      </c>
      <c r="C20" s="50">
        <v>0.50469998559112139</v>
      </c>
      <c r="D20" s="50">
        <v>-0.60935550301784802</v>
      </c>
      <c r="E20" s="51">
        <v>0.56891281652319359</v>
      </c>
      <c r="F20" s="50">
        <v>-1.6049143285256253</v>
      </c>
      <c r="G20" s="49">
        <v>0.98983090133966856</v>
      </c>
      <c r="H20" s="49">
        <v>-1.6049143285256253</v>
      </c>
      <c r="I20" s="49">
        <v>0.98983090133966856</v>
      </c>
    </row>
    <row r="21" spans="1:9" ht="15.75" thickBot="1">
      <c r="A21" s="44" t="s">
        <v>69</v>
      </c>
      <c r="B21" s="50">
        <v>-7.043188724843584E-2</v>
      </c>
      <c r="C21" s="50">
        <v>0.53481664932470296</v>
      </c>
      <c r="D21" s="50">
        <v>-0.13169352026973746</v>
      </c>
      <c r="E21" s="51">
        <v>0.90036188618193491</v>
      </c>
      <c r="F21" s="50">
        <v>-1.4452218508963217</v>
      </c>
      <c r="G21" s="49">
        <v>1.3043580763994502</v>
      </c>
      <c r="H21" s="49">
        <v>-1.4452218508963217</v>
      </c>
      <c r="I21" s="49">
        <v>1.3043580763994502</v>
      </c>
    </row>
    <row r="22" spans="1:9">
      <c r="A22" s="42" t="s">
        <v>70</v>
      </c>
      <c r="B22" s="50">
        <v>-8.731667934065554E-2</v>
      </c>
      <c r="C22" s="50">
        <v>0.49203443511572925</v>
      </c>
      <c r="D22" s="50">
        <v>-0.17746050501550398</v>
      </c>
      <c r="E22" s="51">
        <v>0.86611183631818811</v>
      </c>
      <c r="F22" s="50">
        <v>-1.3521314602948145</v>
      </c>
      <c r="G22" s="49">
        <v>1.1774981016135035</v>
      </c>
      <c r="H22" s="49">
        <v>-1.3521314602948145</v>
      </c>
      <c r="I22" s="49">
        <v>1.1774981016135035</v>
      </c>
    </row>
    <row r="23" spans="1:9">
      <c r="A23" s="42" t="s">
        <v>71</v>
      </c>
      <c r="B23" s="50">
        <v>-0.11606768840634353</v>
      </c>
      <c r="C23" s="50">
        <v>0.38142221327768916</v>
      </c>
      <c r="D23" s="50">
        <v>-0.30430238293919726</v>
      </c>
      <c r="E23" s="51">
        <v>0.77315520322267262</v>
      </c>
      <c r="F23" s="50">
        <v>-1.0965447012081022</v>
      </c>
      <c r="G23" s="49">
        <v>0.86440932439541518</v>
      </c>
      <c r="H23" s="49">
        <v>-1.0965447012081022</v>
      </c>
      <c r="I23" s="49">
        <v>0.86440932439541518</v>
      </c>
    </row>
    <row r="24" spans="1:9">
      <c r="A24" s="42" t="s">
        <v>72</v>
      </c>
      <c r="B24" s="50">
        <v>6.9790488020491145E-3</v>
      </c>
      <c r="C24" s="50">
        <v>0.39539558404452368</v>
      </c>
      <c r="D24" s="50">
        <v>1.7650801080426926E-2</v>
      </c>
      <c r="E24" s="51">
        <v>0.98660011059816788</v>
      </c>
      <c r="F24" s="50">
        <v>-1.009417657062428</v>
      </c>
      <c r="G24" s="49">
        <v>1.0233757546665263</v>
      </c>
      <c r="H24" s="49">
        <v>-1.009417657062428</v>
      </c>
      <c r="I24" s="49">
        <v>1.0233757546665263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G24" sqref="G24"/>
    </sheetView>
  </sheetViews>
  <sheetFormatPr defaultRowHeight="15"/>
  <cols>
    <col min="2" max="2" width="14.5703125" customWidth="1"/>
  </cols>
  <sheetData>
    <row r="1" spans="1:9">
      <c r="A1" t="s">
        <v>3</v>
      </c>
    </row>
    <row r="3" spans="1:9" s="14" customFormat="1" ht="60">
      <c r="A3" s="60" t="s">
        <v>4</v>
      </c>
      <c r="B3" s="60"/>
      <c r="C3" s="61" t="s">
        <v>73</v>
      </c>
      <c r="D3" s="61" t="s">
        <v>74</v>
      </c>
      <c r="E3" s="61" t="s">
        <v>75</v>
      </c>
      <c r="F3" s="61" t="s">
        <v>76</v>
      </c>
    </row>
    <row r="4" spans="1:9">
      <c r="A4" s="49" t="s">
        <v>5</v>
      </c>
      <c r="B4" s="5"/>
      <c r="C4" s="33">
        <v>0.12639579443806861</v>
      </c>
      <c r="D4" s="33">
        <v>0.30551828601322939</v>
      </c>
      <c r="E4" s="33">
        <v>0.32286191259855734</v>
      </c>
      <c r="F4" s="33">
        <v>0.25163613839934446</v>
      </c>
    </row>
    <row r="5" spans="1:9">
      <c r="A5" s="49" t="s">
        <v>6</v>
      </c>
      <c r="B5" s="5"/>
      <c r="C5" s="33">
        <v>1.5975896851630499E-2</v>
      </c>
      <c r="D5" s="33">
        <v>9.3341423088461453E-2</v>
      </c>
      <c r="E5" s="33">
        <v>0.10423981460679847</v>
      </c>
      <c r="F5" s="33">
        <v>6.3320746148534043E-2</v>
      </c>
    </row>
    <row r="6" spans="1:9">
      <c r="A6" s="49" t="s">
        <v>7</v>
      </c>
      <c r="B6" s="5"/>
      <c r="C6" s="33">
        <v>-5.4311539087538753E-2</v>
      </c>
      <c r="D6" s="33">
        <v>2.8580096166208695E-2</v>
      </c>
      <c r="E6" s="33">
        <v>4.0256944221569793E-2</v>
      </c>
      <c r="F6" s="33">
        <v>-3.5849148408563791E-3</v>
      </c>
    </row>
    <row r="7" spans="1:9">
      <c r="A7" s="49" t="s">
        <v>8</v>
      </c>
      <c r="B7" s="5"/>
      <c r="C7" s="33">
        <v>1.3411100380307862E-2</v>
      </c>
      <c r="D7" s="33">
        <v>1.2873108572175072E-2</v>
      </c>
      <c r="E7" s="33">
        <v>1.279550475429754E-2</v>
      </c>
      <c r="F7" s="33">
        <v>1.3084495905554102E-2</v>
      </c>
    </row>
    <row r="8" spans="1:9">
      <c r="A8" s="49" t="s">
        <v>9</v>
      </c>
      <c r="B8" s="5"/>
      <c r="C8" s="49">
        <v>16</v>
      </c>
      <c r="D8" s="49">
        <v>16</v>
      </c>
      <c r="E8" s="49">
        <v>16</v>
      </c>
      <c r="F8" s="49">
        <v>16</v>
      </c>
    </row>
    <row r="10" spans="1:9" ht="15.75" thickBot="1">
      <c r="A10" s="53" t="s">
        <v>10</v>
      </c>
      <c r="B10" s="53"/>
      <c r="C10" s="53" t="s">
        <v>77</v>
      </c>
      <c r="D10" s="53"/>
      <c r="E10" s="53"/>
      <c r="F10" s="53"/>
    </row>
    <row r="11" spans="1:9">
      <c r="A11" s="56"/>
      <c r="B11" s="56" t="s">
        <v>15</v>
      </c>
      <c r="C11" s="56" t="s">
        <v>16</v>
      </c>
      <c r="D11" s="56" t="s">
        <v>17</v>
      </c>
      <c r="E11" s="56" t="s">
        <v>18</v>
      </c>
      <c r="F11" s="56" t="s">
        <v>19</v>
      </c>
    </row>
    <row r="12" spans="1:9">
      <c r="A12" s="55" t="s">
        <v>11</v>
      </c>
      <c r="B12" s="55">
        <v>1</v>
      </c>
      <c r="C12" s="55">
        <v>4.0880516431364335E-5</v>
      </c>
      <c r="D12" s="55">
        <v>4.0880516431364335E-5</v>
      </c>
      <c r="E12" s="55">
        <v>0.22729377787314575</v>
      </c>
      <c r="F12" s="55">
        <v>0.64089356792741015</v>
      </c>
    </row>
    <row r="13" spans="1:9">
      <c r="A13" s="55" t="s">
        <v>12</v>
      </c>
      <c r="B13" s="55">
        <v>14</v>
      </c>
      <c r="C13" s="55">
        <v>2.5180065877497119E-3</v>
      </c>
      <c r="D13" s="55">
        <v>1.798576134106937E-4</v>
      </c>
      <c r="E13" s="55"/>
      <c r="F13" s="55"/>
    </row>
    <row r="14" spans="1:9">
      <c r="A14" s="55" t="s">
        <v>13</v>
      </c>
      <c r="B14" s="55">
        <v>15</v>
      </c>
      <c r="C14" s="55">
        <v>2.5588871041810762E-3</v>
      </c>
      <c r="D14" s="55"/>
      <c r="E14" s="55"/>
      <c r="F14" s="55"/>
    </row>
    <row r="15" spans="1:9" ht="15.75" thickBot="1">
      <c r="A15" s="53"/>
      <c r="B15" s="53"/>
      <c r="C15" s="53"/>
      <c r="D15" s="53"/>
      <c r="E15" s="53"/>
      <c r="F15" s="53"/>
    </row>
    <row r="16" spans="1:9">
      <c r="A16" s="56"/>
      <c r="B16" s="56" t="s">
        <v>20</v>
      </c>
      <c r="C16" s="56" t="s">
        <v>8</v>
      </c>
      <c r="D16" s="56" t="s">
        <v>21</v>
      </c>
      <c r="E16" s="56" t="s">
        <v>22</v>
      </c>
      <c r="F16" s="56" t="s">
        <v>23</v>
      </c>
      <c r="G16" s="3" t="s">
        <v>24</v>
      </c>
      <c r="H16" s="3" t="s">
        <v>25</v>
      </c>
      <c r="I16" s="3" t="s">
        <v>26</v>
      </c>
    </row>
    <row r="17" spans="1:9">
      <c r="A17" s="55" t="s">
        <v>14</v>
      </c>
      <c r="B17" s="55">
        <v>6.9403490888403302E-3</v>
      </c>
      <c r="C17" s="55">
        <v>3.7274099027686351E-3</v>
      </c>
      <c r="D17" s="55">
        <v>1.8619763508395459</v>
      </c>
      <c r="E17" s="55">
        <v>8.3728589808353487E-2</v>
      </c>
      <c r="F17" s="55">
        <v>-1.0541500262967888E-3</v>
      </c>
      <c r="G17" s="1">
        <v>1.493484820397745E-2</v>
      </c>
      <c r="H17" s="1">
        <v>-1.0541500262967888E-3</v>
      </c>
      <c r="I17" s="1">
        <v>1.493484820397745E-2</v>
      </c>
    </row>
    <row r="18" spans="1:9" ht="15.75" thickBot="1">
      <c r="A18" s="55" t="s">
        <v>27</v>
      </c>
      <c r="B18" s="55">
        <v>0.12466143403760853</v>
      </c>
      <c r="C18" s="55">
        <v>0.26147992088830663</v>
      </c>
      <c r="D18" s="55">
        <v>0.47675337216756586</v>
      </c>
      <c r="E18" s="55">
        <v>0.64089356792741015</v>
      </c>
      <c r="F18" s="55">
        <v>-0.43615721770632476</v>
      </c>
      <c r="G18" s="2">
        <v>0.68548008578154185</v>
      </c>
      <c r="H18" s="2">
        <v>-0.43615721770632476</v>
      </c>
      <c r="I18" s="2">
        <v>0.68548008578154185</v>
      </c>
    </row>
    <row r="19" spans="1:9">
      <c r="A19" s="53"/>
      <c r="B19" s="53"/>
      <c r="C19" s="53"/>
      <c r="D19" s="53"/>
      <c r="E19" s="53"/>
      <c r="F19" s="53"/>
    </row>
    <row r="20" spans="1:9">
      <c r="A20" s="53"/>
      <c r="B20" s="53"/>
      <c r="C20" s="53"/>
      <c r="D20" s="53"/>
      <c r="E20" s="53"/>
      <c r="F20" s="53"/>
    </row>
    <row r="21" spans="1:9" ht="15.75" thickBot="1">
      <c r="A21" s="53" t="s">
        <v>10</v>
      </c>
      <c r="B21" s="53"/>
      <c r="C21" s="53" t="s">
        <v>78</v>
      </c>
      <c r="D21" s="53"/>
      <c r="E21" s="53"/>
      <c r="F21" s="53"/>
    </row>
    <row r="22" spans="1:9">
      <c r="A22" s="56"/>
      <c r="B22" s="56" t="s">
        <v>15</v>
      </c>
      <c r="C22" s="56" t="s">
        <v>16</v>
      </c>
      <c r="D22" s="56" t="s">
        <v>17</v>
      </c>
      <c r="E22" s="56" t="s">
        <v>18</v>
      </c>
      <c r="F22" s="56" t="s">
        <v>19</v>
      </c>
    </row>
    <row r="23" spans="1:9">
      <c r="A23" s="55" t="s">
        <v>11</v>
      </c>
      <c r="B23" s="55">
        <v>1</v>
      </c>
      <c r="C23" s="55">
        <v>2.3885016382697377E-4</v>
      </c>
      <c r="D23" s="55">
        <v>2.3885016382697377E-4</v>
      </c>
      <c r="E23" s="55">
        <v>1.44131424608578</v>
      </c>
      <c r="F23" s="55">
        <v>0.24984692328612856</v>
      </c>
    </row>
    <row r="24" spans="1:9">
      <c r="A24" s="55" t="s">
        <v>12</v>
      </c>
      <c r="B24" s="55">
        <v>14</v>
      </c>
      <c r="C24" s="55">
        <v>2.3200369403541025E-3</v>
      </c>
      <c r="D24" s="55">
        <v>1.6571692431100731E-4</v>
      </c>
      <c r="E24" s="55"/>
      <c r="F24" s="55"/>
    </row>
    <row r="25" spans="1:9">
      <c r="A25" s="55" t="s">
        <v>13</v>
      </c>
      <c r="B25" s="55">
        <v>15</v>
      </c>
      <c r="C25" s="55">
        <v>2.5588871041810762E-3</v>
      </c>
      <c r="D25" s="55"/>
      <c r="E25" s="55"/>
      <c r="F25" s="55"/>
    </row>
    <row r="26" spans="1:9" ht="15.75" thickBot="1">
      <c r="A26" s="53"/>
      <c r="B26" s="53"/>
      <c r="C26" s="53"/>
      <c r="D26" s="53"/>
      <c r="E26" s="53"/>
      <c r="F26" s="53"/>
    </row>
    <row r="27" spans="1:9">
      <c r="A27" s="56"/>
      <c r="B27" s="56" t="s">
        <v>20</v>
      </c>
      <c r="C27" s="56" t="s">
        <v>8</v>
      </c>
      <c r="D27" s="56" t="s">
        <v>21</v>
      </c>
      <c r="E27" s="56" t="s">
        <v>22</v>
      </c>
      <c r="F27" s="56" t="s">
        <v>23</v>
      </c>
      <c r="G27" s="3" t="s">
        <v>24</v>
      </c>
      <c r="H27" s="3" t="s">
        <v>25</v>
      </c>
      <c r="I27" s="3" t="s">
        <v>26</v>
      </c>
    </row>
    <row r="28" spans="1:9">
      <c r="A28" s="55" t="s">
        <v>14</v>
      </c>
      <c r="B28" s="55">
        <v>1.0088976611498657E-2</v>
      </c>
      <c r="C28" s="55">
        <v>3.776440302206792E-3</v>
      </c>
      <c r="D28" s="55">
        <v>2.6715572878520244</v>
      </c>
      <c r="E28" s="55">
        <v>1.8244279648613079E-2</v>
      </c>
      <c r="F28" s="55">
        <v>1.9893177486686384E-3</v>
      </c>
      <c r="G28" s="1">
        <v>1.8188635474328675E-2</v>
      </c>
      <c r="H28" s="1">
        <v>1.9893177486686384E-3</v>
      </c>
      <c r="I28" s="1">
        <v>1.8188635474328675E-2</v>
      </c>
    </row>
    <row r="29" spans="1:9" ht="15.75" thickBot="1">
      <c r="A29" s="55" t="s">
        <v>27</v>
      </c>
      <c r="B29" s="55">
        <v>-0.30308314631908878</v>
      </c>
      <c r="C29" s="55">
        <v>0.25245411111352878</v>
      </c>
      <c r="D29" s="55">
        <v>-1.2005474776475005</v>
      </c>
      <c r="E29" s="55">
        <v>0.2498469232861289</v>
      </c>
      <c r="F29" s="55">
        <v>-0.84454336147029285</v>
      </c>
      <c r="G29" s="2">
        <v>0.23837706883211535</v>
      </c>
      <c r="H29" s="2">
        <v>-0.84454336147029285</v>
      </c>
      <c r="I29" s="2">
        <v>0.23837706883211535</v>
      </c>
    </row>
    <row r="30" spans="1:9">
      <c r="A30" s="53"/>
      <c r="B30" s="53"/>
      <c r="C30" s="53"/>
      <c r="D30" s="53"/>
      <c r="E30" s="53"/>
      <c r="F30" s="53"/>
    </row>
    <row r="31" spans="1:9" ht="15.75" thickBot="1">
      <c r="A31" s="53" t="s">
        <v>10</v>
      </c>
      <c r="B31" s="53"/>
      <c r="C31" s="53" t="s">
        <v>79</v>
      </c>
      <c r="D31" s="53"/>
      <c r="E31" s="53"/>
      <c r="F31" s="53"/>
    </row>
    <row r="32" spans="1:9">
      <c r="A32" s="56"/>
      <c r="B32" s="56" t="s">
        <v>15</v>
      </c>
      <c r="C32" s="56" t="s">
        <v>16</v>
      </c>
      <c r="D32" s="56" t="s">
        <v>17</v>
      </c>
      <c r="E32" s="56" t="s">
        <v>18</v>
      </c>
      <c r="F32" s="56" t="s">
        <v>19</v>
      </c>
    </row>
    <row r="33" spans="1:9">
      <c r="A33" s="57" t="s">
        <v>11</v>
      </c>
      <c r="B33" s="57">
        <v>1</v>
      </c>
      <c r="C33" s="57">
        <v>2.6673791733956278E-4</v>
      </c>
      <c r="D33" s="57">
        <v>2.6673791733956278E-4</v>
      </c>
      <c r="E33" s="57">
        <v>1.6291831544785409</v>
      </c>
      <c r="F33" s="57">
        <v>0.22258391102121211</v>
      </c>
    </row>
    <row r="34" spans="1:9">
      <c r="A34" s="57" t="s">
        <v>12</v>
      </c>
      <c r="B34" s="57">
        <v>14</v>
      </c>
      <c r="C34" s="57">
        <v>2.2921491868415135E-3</v>
      </c>
      <c r="D34" s="57">
        <v>1.6372494191725095E-4</v>
      </c>
      <c r="E34" s="57"/>
      <c r="F34" s="57"/>
    </row>
    <row r="35" spans="1:9" ht="15.75" thickBot="1">
      <c r="A35" s="58" t="s">
        <v>13</v>
      </c>
      <c r="B35" s="58">
        <v>15</v>
      </c>
      <c r="C35" s="58">
        <v>2.5588871041810762E-3</v>
      </c>
      <c r="D35" s="58"/>
      <c r="E35" s="58"/>
      <c r="F35" s="58"/>
    </row>
    <row r="36" spans="1:9" ht="15.75" thickBot="1">
      <c r="A36" s="53"/>
      <c r="B36" s="53"/>
      <c r="C36" s="53"/>
      <c r="D36" s="53"/>
      <c r="E36" s="53"/>
      <c r="F36" s="53"/>
    </row>
    <row r="37" spans="1:9">
      <c r="A37" s="56"/>
      <c r="B37" s="56" t="s">
        <v>20</v>
      </c>
      <c r="C37" s="56" t="s">
        <v>8</v>
      </c>
      <c r="D37" s="56" t="s">
        <v>21</v>
      </c>
      <c r="E37" s="56" t="s">
        <v>22</v>
      </c>
      <c r="F37" s="56" t="s">
        <v>23</v>
      </c>
      <c r="G37" s="3" t="s">
        <v>24</v>
      </c>
      <c r="H37" s="3" t="s">
        <v>25</v>
      </c>
      <c r="I37" s="3" t="s">
        <v>26</v>
      </c>
    </row>
    <row r="38" spans="1:9">
      <c r="A38" s="55" t="s">
        <v>14</v>
      </c>
      <c r="B38" s="55">
        <v>1.0165823683673043E-2</v>
      </c>
      <c r="C38" s="55">
        <v>3.7301744942068822E-3</v>
      </c>
      <c r="D38" s="55">
        <v>2.7252944063236169</v>
      </c>
      <c r="E38" s="55">
        <v>1.64221205792058E-2</v>
      </c>
      <c r="F38" s="55">
        <v>2.1653951096399851E-3</v>
      </c>
      <c r="G38" s="1">
        <v>1.81662522577061E-2</v>
      </c>
      <c r="H38" s="1">
        <v>2.1653951096399851E-3</v>
      </c>
      <c r="I38" s="1">
        <v>1.81662522577061E-2</v>
      </c>
    </row>
    <row r="39" spans="1:9" ht="15.75" thickBot="1">
      <c r="A39" s="55" t="s">
        <v>27</v>
      </c>
      <c r="B39" s="55">
        <v>-0.31723892855656965</v>
      </c>
      <c r="C39" s="55">
        <v>0.24854299018949341</v>
      </c>
      <c r="D39" s="55">
        <v>-1.2763945919967459</v>
      </c>
      <c r="E39" s="55">
        <v>0.22258391102121189</v>
      </c>
      <c r="F39" s="55">
        <v>-0.85031062364101895</v>
      </c>
      <c r="G39" s="2">
        <v>0.21583276652787964</v>
      </c>
      <c r="H39" s="2">
        <v>-0.85031062364101895</v>
      </c>
      <c r="I39" s="2">
        <v>0.21583276652787964</v>
      </c>
    </row>
    <row r="40" spans="1:9">
      <c r="A40" s="53"/>
      <c r="B40" s="53"/>
      <c r="C40" s="53"/>
      <c r="D40" s="53"/>
      <c r="E40" s="53"/>
      <c r="F40" s="53"/>
    </row>
    <row r="41" spans="1:9" ht="15.75" thickBot="1">
      <c r="A41" s="53" t="s">
        <v>10</v>
      </c>
      <c r="B41" s="53"/>
      <c r="C41" s="53" t="s">
        <v>80</v>
      </c>
      <c r="D41" s="53"/>
      <c r="E41" s="53"/>
      <c r="F41" s="53"/>
    </row>
    <row r="42" spans="1:9">
      <c r="A42" s="56"/>
      <c r="B42" s="56" t="s">
        <v>15</v>
      </c>
      <c r="C42" s="56" t="s">
        <v>16</v>
      </c>
      <c r="D42" s="56" t="s">
        <v>17</v>
      </c>
      <c r="E42" s="56" t="s">
        <v>18</v>
      </c>
      <c r="F42" s="56" t="s">
        <v>19</v>
      </c>
    </row>
    <row r="43" spans="1:9">
      <c r="A43" s="55" t="s">
        <v>11</v>
      </c>
      <c r="B43" s="55">
        <v>1</v>
      </c>
      <c r="C43" s="55">
        <v>1.6203064074660732E-4</v>
      </c>
      <c r="D43" s="55">
        <v>1.6203064074660732E-4</v>
      </c>
      <c r="E43" s="55">
        <v>0.94641836299285864</v>
      </c>
      <c r="F43" s="55">
        <v>0.34714237344281851</v>
      </c>
    </row>
    <row r="44" spans="1:9">
      <c r="A44" s="55" t="s">
        <v>12</v>
      </c>
      <c r="B44" s="55">
        <v>14</v>
      </c>
      <c r="C44" s="55">
        <v>2.3968564634344689E-3</v>
      </c>
      <c r="D44" s="55">
        <v>1.7120403310246207E-4</v>
      </c>
      <c r="E44" s="55"/>
      <c r="F44" s="55"/>
    </row>
    <row r="45" spans="1:9">
      <c r="A45" s="55" t="s">
        <v>13</v>
      </c>
      <c r="B45" s="55">
        <v>15</v>
      </c>
      <c r="C45" s="55">
        <v>2.5588871041810762E-3</v>
      </c>
      <c r="D45" s="55"/>
      <c r="E45" s="55"/>
      <c r="F45" s="55"/>
    </row>
    <row r="46" spans="1:9" ht="15.75" thickBot="1">
      <c r="A46" s="53"/>
      <c r="B46" s="53"/>
      <c r="C46" s="53"/>
      <c r="D46" s="53"/>
      <c r="E46" s="53"/>
      <c r="F46" s="53"/>
    </row>
    <row r="47" spans="1:9">
      <c r="A47" s="56"/>
      <c r="B47" s="56" t="s">
        <v>20</v>
      </c>
      <c r="C47" s="56" t="s">
        <v>8</v>
      </c>
      <c r="D47" s="56" t="s">
        <v>21</v>
      </c>
      <c r="E47" s="56" t="s">
        <v>22</v>
      </c>
      <c r="F47" s="56" t="s">
        <v>23</v>
      </c>
      <c r="G47" s="3" t="s">
        <v>24</v>
      </c>
      <c r="H47" s="3" t="s">
        <v>25</v>
      </c>
      <c r="I47" s="3" t="s">
        <v>26</v>
      </c>
    </row>
    <row r="48" spans="1:9">
      <c r="A48" s="55" t="s">
        <v>14</v>
      </c>
      <c r="B48" s="55">
        <v>9.5284241077557164E-3</v>
      </c>
      <c r="C48" s="55">
        <v>3.7640406412700928E-3</v>
      </c>
      <c r="D48" s="55">
        <v>2.5314349699849572</v>
      </c>
      <c r="E48" s="55">
        <v>2.3964291562117688E-2</v>
      </c>
      <c r="F48" s="55">
        <v>1.4553598725551443E-3</v>
      </c>
      <c r="G48" s="1">
        <v>1.7601488342956287E-2</v>
      </c>
      <c r="H48" s="1">
        <v>1.4553598725551443E-3</v>
      </c>
      <c r="I48" s="1">
        <v>1.7601488342956287E-2</v>
      </c>
    </row>
    <row r="49" spans="1:9" ht="15.75" thickBot="1">
      <c r="A49" s="55" t="s">
        <v>27</v>
      </c>
      <c r="B49" s="55">
        <v>-0.24132254357990893</v>
      </c>
      <c r="C49" s="55">
        <v>0.24805975768627142</v>
      </c>
      <c r="D49" s="55">
        <v>-0.9728403584313613</v>
      </c>
      <c r="E49" s="55">
        <v>0.34714237344281829</v>
      </c>
      <c r="F49" s="55">
        <v>-0.77335780802748511</v>
      </c>
      <c r="G49" s="2">
        <v>0.29071272086766731</v>
      </c>
      <c r="H49" s="2">
        <v>-0.77335780802748511</v>
      </c>
      <c r="I49" s="2">
        <v>0.29071272086766731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H20" sqref="H20"/>
    </sheetView>
  </sheetViews>
  <sheetFormatPr defaultRowHeight="15"/>
  <cols>
    <col min="1" max="1" width="13.28515625" customWidth="1"/>
    <col min="2" max="3" width="8.7109375" customWidth="1"/>
    <col min="4" max="4" width="10.42578125" customWidth="1"/>
    <col min="5" max="6" width="8.7109375" customWidth="1"/>
    <col min="7" max="7" width="11" customWidth="1"/>
    <col min="8" max="8" width="10" customWidth="1"/>
    <col min="9" max="9" width="9.7109375" customWidth="1"/>
    <col min="10" max="10" width="27.140625" customWidth="1"/>
    <col min="11" max="11" width="30.140625" customWidth="1"/>
  </cols>
  <sheetData>
    <row r="1" spans="1:12" s="14" customFormat="1" ht="36.75" customHeight="1">
      <c r="A1" s="65" t="s">
        <v>50</v>
      </c>
      <c r="B1" s="11" t="s">
        <v>56</v>
      </c>
      <c r="C1" s="10" t="s">
        <v>55</v>
      </c>
      <c r="D1" s="65" t="s">
        <v>28</v>
      </c>
      <c r="E1" s="61" t="s">
        <v>57</v>
      </c>
      <c r="F1" s="65" t="s">
        <v>2</v>
      </c>
      <c r="G1" s="11" t="s">
        <v>59</v>
      </c>
      <c r="H1" s="61" t="s">
        <v>54</v>
      </c>
      <c r="I1" s="61" t="s">
        <v>53</v>
      </c>
      <c r="J1" s="26" t="s">
        <v>81</v>
      </c>
      <c r="K1" s="61" t="s">
        <v>82</v>
      </c>
    </row>
    <row r="2" spans="1:12">
      <c r="A2" s="6" t="s">
        <v>29</v>
      </c>
      <c r="B2" s="64">
        <f>'данные модели'!B2</f>
        <v>653.79999999999995</v>
      </c>
      <c r="C2" s="16">
        <v>106.8</v>
      </c>
      <c r="D2" s="6">
        <v>1996.87</v>
      </c>
      <c r="E2" s="6"/>
      <c r="F2" s="6"/>
      <c r="G2" s="5"/>
      <c r="H2" s="5"/>
      <c r="I2" s="5"/>
      <c r="J2" s="5"/>
      <c r="K2" s="5"/>
    </row>
    <row r="3" spans="1:12">
      <c r="A3" s="6" t="s">
        <v>30</v>
      </c>
      <c r="B3" s="64">
        <f>'данные модели'!B3</f>
        <v>645</v>
      </c>
      <c r="C3" s="16">
        <v>103.9</v>
      </c>
      <c r="D3" s="6">
        <v>1968.77</v>
      </c>
      <c r="E3" s="36">
        <f>(B3-B2)/B2</f>
        <v>-1.3459773631079773E-2</v>
      </c>
      <c r="F3" s="36">
        <f>(D3-D2)/D2</f>
        <v>-1.4072022715549791E-2</v>
      </c>
      <c r="G3" s="36">
        <f>(C3-C2)/C2</f>
        <v>-2.7153558052434378E-2</v>
      </c>
      <c r="H3" s="5">
        <v>0</v>
      </c>
      <c r="I3" s="5">
        <v>1</v>
      </c>
      <c r="J3" s="5">
        <v>1</v>
      </c>
      <c r="K3" s="5">
        <v>0</v>
      </c>
      <c r="L3" s="27"/>
    </row>
    <row r="4" spans="1:12">
      <c r="A4" s="6" t="s">
        <v>31</v>
      </c>
      <c r="B4" s="64">
        <f>'данные модели'!B4</f>
        <v>640</v>
      </c>
      <c r="C4" s="16">
        <v>102.1</v>
      </c>
      <c r="D4" s="6">
        <v>1962.71</v>
      </c>
      <c r="E4" s="36">
        <f>(B4-B3)/B3</f>
        <v>-7.7519379844961239E-3</v>
      </c>
      <c r="F4" s="36">
        <f>(D4-D3)/D3</f>
        <v>-3.0780639688739392E-3</v>
      </c>
      <c r="G4" s="36">
        <f t="shared" ref="G4:G22" si="0">(C4-C3)/C3</f>
        <v>-1.7324350336862478E-2</v>
      </c>
      <c r="H4" s="5">
        <v>0</v>
      </c>
      <c r="I4" s="5">
        <v>1</v>
      </c>
      <c r="J4" s="5">
        <v>1</v>
      </c>
      <c r="K4" s="5">
        <v>1</v>
      </c>
      <c r="L4" s="27"/>
    </row>
    <row r="5" spans="1:12">
      <c r="A5" s="6" t="s">
        <v>32</v>
      </c>
      <c r="B5" s="64">
        <f>'данные модели'!B5</f>
        <v>652.29999999999995</v>
      </c>
      <c r="C5" s="16">
        <v>103.1</v>
      </c>
      <c r="D5" s="6">
        <v>1952.69</v>
      </c>
      <c r="E5" s="36">
        <f>(B5-B4)/B4</f>
        <v>1.921874999999993E-2</v>
      </c>
      <c r="F5" s="36">
        <f>(D5-D4)/D4</f>
        <v>-5.1051861966362744E-3</v>
      </c>
      <c r="G5" s="36">
        <f t="shared" si="0"/>
        <v>9.7943192948090115E-3</v>
      </c>
      <c r="H5" s="5">
        <v>0</v>
      </c>
      <c r="I5" s="5">
        <v>1</v>
      </c>
      <c r="J5" s="5">
        <v>1</v>
      </c>
      <c r="K5" s="5">
        <v>1</v>
      </c>
      <c r="L5" s="27"/>
    </row>
    <row r="6" spans="1:12">
      <c r="A6" s="6" t="s">
        <v>33</v>
      </c>
      <c r="B6" s="64">
        <f>'данные модели'!B6</f>
        <v>648.1</v>
      </c>
      <c r="C6" s="16">
        <v>103.9</v>
      </c>
      <c r="D6" s="6">
        <v>1967.93</v>
      </c>
      <c r="E6" s="36">
        <f>(B6-B5)/B5</f>
        <v>-6.438755173999589E-3</v>
      </c>
      <c r="F6" s="36">
        <f>(D6-D5)/D5</f>
        <v>7.8046182445754364E-3</v>
      </c>
      <c r="G6" s="36">
        <f t="shared" si="0"/>
        <v>7.7594568380214496E-3</v>
      </c>
      <c r="H6" s="5">
        <v>1</v>
      </c>
      <c r="I6" s="5">
        <v>0</v>
      </c>
      <c r="J6" s="5">
        <v>0</v>
      </c>
      <c r="K6" s="5">
        <v>0</v>
      </c>
      <c r="L6" s="27"/>
    </row>
    <row r="7" spans="1:12">
      <c r="A7" s="6" t="s">
        <v>34</v>
      </c>
      <c r="B7" s="64">
        <f>'данные модели'!B7</f>
        <v>668</v>
      </c>
      <c r="C7" s="16">
        <v>106.8</v>
      </c>
      <c r="D7" s="6">
        <v>2011.58</v>
      </c>
      <c r="E7" s="36">
        <f>(B7-B6)/B6</f>
        <v>3.0705138095972806E-2</v>
      </c>
      <c r="F7" s="36">
        <f>(D7-D6)/D6</f>
        <v>2.218066699526907E-2</v>
      </c>
      <c r="G7" s="36">
        <f t="shared" si="0"/>
        <v>2.7911453320500396E-2</v>
      </c>
      <c r="H7" s="5">
        <v>1</v>
      </c>
      <c r="I7" s="5">
        <v>0</v>
      </c>
      <c r="J7" s="5">
        <v>1</v>
      </c>
      <c r="K7" s="5">
        <v>1</v>
      </c>
      <c r="L7" s="27"/>
    </row>
    <row r="8" spans="1:12">
      <c r="A8" s="6" t="s">
        <v>35</v>
      </c>
      <c r="B8" s="64">
        <f>'данные модели'!B8</f>
        <v>686</v>
      </c>
      <c r="C8" s="16">
        <v>108</v>
      </c>
      <c r="D8" s="6">
        <v>2044.03</v>
      </c>
      <c r="E8" s="36">
        <f>(B8-B7)/B7</f>
        <v>2.6946107784431138E-2</v>
      </c>
      <c r="F8" s="36">
        <f>(D8-D7)/D7</f>
        <v>1.6131598047306121E-2</v>
      </c>
      <c r="G8" s="36">
        <f t="shared" si="0"/>
        <v>1.1235955056179803E-2</v>
      </c>
      <c r="H8" s="5">
        <v>1</v>
      </c>
      <c r="I8" s="5">
        <v>0</v>
      </c>
      <c r="J8" s="5">
        <v>1</v>
      </c>
      <c r="K8" s="5">
        <v>0</v>
      </c>
      <c r="L8" s="27"/>
    </row>
    <row r="9" spans="1:12">
      <c r="A9" s="6" t="s">
        <v>36</v>
      </c>
      <c r="B9" s="64">
        <f>'данные модели'!B9</f>
        <v>685.4</v>
      </c>
      <c r="C9" s="16">
        <v>105.8</v>
      </c>
      <c r="D9" s="6">
        <v>2031.92</v>
      </c>
      <c r="E9" s="36">
        <f>(B9-B8)/B8</f>
        <v>-8.746355685131527E-4</v>
      </c>
      <c r="F9" s="36">
        <f>(D9-D8)/D8</f>
        <v>-5.9245705787096571E-3</v>
      </c>
      <c r="G9" s="36">
        <f t="shared" si="0"/>
        <v>-2.0370370370370396E-2</v>
      </c>
      <c r="H9" s="5">
        <v>0</v>
      </c>
      <c r="I9" s="5">
        <v>1</v>
      </c>
      <c r="J9" s="5">
        <v>1</v>
      </c>
      <c r="K9" s="5">
        <v>0</v>
      </c>
      <c r="L9" s="27"/>
    </row>
    <row r="10" spans="1:12">
      <c r="A10" s="6" t="s">
        <v>37</v>
      </c>
      <c r="B10" s="64">
        <f>'данные модели'!B10</f>
        <v>676.5</v>
      </c>
      <c r="C10" s="16">
        <v>104.5</v>
      </c>
      <c r="D10" s="6">
        <v>2021.99</v>
      </c>
      <c r="E10" s="36">
        <f>(B10-B9)/B9</f>
        <v>-1.2985118179165417E-2</v>
      </c>
      <c r="F10" s="36">
        <f>(D10-D9)/D9</f>
        <v>-4.8870034253317369E-3</v>
      </c>
      <c r="G10" s="36">
        <f t="shared" si="0"/>
        <v>-1.2287334593572752E-2</v>
      </c>
      <c r="H10" s="5">
        <v>0</v>
      </c>
      <c r="I10" s="5">
        <v>1</v>
      </c>
      <c r="J10" s="5">
        <v>1</v>
      </c>
      <c r="K10" s="5">
        <v>1</v>
      </c>
      <c r="L10" s="27"/>
    </row>
    <row r="11" spans="1:12">
      <c r="A11" s="6" t="s">
        <v>38</v>
      </c>
      <c r="B11" s="64">
        <f>'данные модели'!B11</f>
        <v>679.4</v>
      </c>
      <c r="C11" s="16">
        <v>108</v>
      </c>
      <c r="D11" s="6">
        <v>2017.06</v>
      </c>
      <c r="E11" s="36">
        <f>(B11-B10)/B10</f>
        <v>4.2867701404286432E-3</v>
      </c>
      <c r="F11" s="36">
        <f>(D11-D10)/D10</f>
        <v>-2.438192078101308E-3</v>
      </c>
      <c r="G11" s="36">
        <f t="shared" si="0"/>
        <v>3.3492822966507178E-2</v>
      </c>
      <c r="H11" s="5">
        <v>0</v>
      </c>
      <c r="I11" s="5">
        <v>1</v>
      </c>
      <c r="J11" s="5">
        <v>1</v>
      </c>
      <c r="K11" s="5">
        <v>0</v>
      </c>
      <c r="L11" s="27"/>
    </row>
    <row r="12" spans="1:12">
      <c r="A12" s="6" t="s">
        <v>39</v>
      </c>
      <c r="B12" s="64">
        <f>'данные модели'!B12</f>
        <v>692</v>
      </c>
      <c r="C12" s="16">
        <v>110.3</v>
      </c>
      <c r="D12" s="6">
        <v>2028.92</v>
      </c>
      <c r="E12" s="36">
        <f>(B12-B11)/B11</f>
        <v>1.854577568442747E-2</v>
      </c>
      <c r="F12" s="36">
        <f>(D12-D11)/D11</f>
        <v>5.8798449228085071E-3</v>
      </c>
      <c r="G12" s="36">
        <f t="shared" si="0"/>
        <v>2.1296296296296272E-2</v>
      </c>
      <c r="H12" s="5">
        <v>1</v>
      </c>
      <c r="I12" s="5">
        <v>0</v>
      </c>
      <c r="J12" s="5">
        <v>1</v>
      </c>
      <c r="K12" s="5">
        <v>1</v>
      </c>
      <c r="L12" s="27"/>
    </row>
    <row r="13" spans="1:12">
      <c r="A13" s="6" t="s">
        <v>40</v>
      </c>
      <c r="B13" s="64">
        <f>'данные модели'!B13</f>
        <v>700.9</v>
      </c>
      <c r="C13" s="16">
        <v>112</v>
      </c>
      <c r="D13" s="6">
        <v>2042.76</v>
      </c>
      <c r="E13" s="36">
        <f>(B13-B12)/B12</f>
        <v>1.2861271676300546E-2</v>
      </c>
      <c r="F13" s="36">
        <f>(D13-D12)/D12</f>
        <v>6.8213630897225701E-3</v>
      </c>
      <c r="G13" s="36">
        <f t="shared" si="0"/>
        <v>1.5412511332728947E-2</v>
      </c>
      <c r="H13" s="5">
        <v>1</v>
      </c>
      <c r="I13" s="5">
        <v>0</v>
      </c>
      <c r="J13" s="5">
        <v>1</v>
      </c>
      <c r="K13" s="5">
        <v>1</v>
      </c>
      <c r="L13" s="27"/>
    </row>
    <row r="14" spans="1:12">
      <c r="A14" s="6" t="s">
        <v>41</v>
      </c>
      <c r="B14" s="64">
        <f>'данные модели'!B14</f>
        <v>704.7</v>
      </c>
      <c r="C14" s="16">
        <v>112.8</v>
      </c>
      <c r="D14" s="6">
        <v>2038.29</v>
      </c>
      <c r="E14" s="36">
        <f>(B14-B13)/B13</f>
        <v>5.4216007989728466E-3</v>
      </c>
      <c r="F14" s="36">
        <f>(D14-D13)/D13</f>
        <v>-2.1882159431357707E-3</v>
      </c>
      <c r="G14" s="36">
        <f t="shared" si="0"/>
        <v>7.1428571428571175E-3</v>
      </c>
      <c r="H14" s="5">
        <v>0</v>
      </c>
      <c r="I14" s="5">
        <v>1</v>
      </c>
      <c r="J14" s="5">
        <v>1</v>
      </c>
      <c r="K14" s="5">
        <v>1</v>
      </c>
      <c r="L14" s="27"/>
    </row>
    <row r="15" spans="1:12">
      <c r="A15" s="6" t="s">
        <v>42</v>
      </c>
      <c r="B15" s="64">
        <f>'данные модели'!B15</f>
        <v>717</v>
      </c>
      <c r="C15" s="16">
        <v>115.1</v>
      </c>
      <c r="D15" s="6">
        <v>2058.77</v>
      </c>
      <c r="E15" s="36">
        <f>(B15-B14)/B14</f>
        <v>1.7454235845040376E-2</v>
      </c>
      <c r="F15" s="36">
        <f>(D15-D14)/D14</f>
        <v>1.0047637971044365E-2</v>
      </c>
      <c r="G15" s="36">
        <f t="shared" si="0"/>
        <v>2.039007092198579E-2</v>
      </c>
      <c r="H15" s="5">
        <v>1</v>
      </c>
      <c r="I15" s="5">
        <v>0</v>
      </c>
      <c r="J15" s="5">
        <v>1</v>
      </c>
      <c r="K15" s="5">
        <v>1</v>
      </c>
      <c r="L15" s="27"/>
    </row>
    <row r="16" spans="1:12">
      <c r="A16" s="6" t="s">
        <v>43</v>
      </c>
      <c r="B16" s="64">
        <f>'данные модели'!B16</f>
        <v>717.4</v>
      </c>
      <c r="C16" s="16">
        <v>116.5</v>
      </c>
      <c r="D16" s="6">
        <v>2066.1799999999998</v>
      </c>
      <c r="E16" s="36">
        <f>(B16-B15)/B15</f>
        <v>5.5788005578797381E-4</v>
      </c>
      <c r="F16" s="36">
        <f>(D16-D15)/D15</f>
        <v>3.5992364372901559E-3</v>
      </c>
      <c r="G16" s="36">
        <f t="shared" si="0"/>
        <v>1.2163336229365818E-2</v>
      </c>
      <c r="H16" s="5">
        <v>1</v>
      </c>
      <c r="I16" s="5">
        <v>0</v>
      </c>
      <c r="J16" s="5">
        <v>1</v>
      </c>
      <c r="K16" s="5">
        <v>0</v>
      </c>
      <c r="L16" s="27"/>
    </row>
    <row r="17" spans="1:12">
      <c r="A17" s="6" t="s">
        <v>44</v>
      </c>
      <c r="B17" s="64">
        <f>'данные модели'!B17</f>
        <v>727.5</v>
      </c>
      <c r="C17" s="16">
        <v>117.8</v>
      </c>
      <c r="D17" s="6">
        <v>2085.75</v>
      </c>
      <c r="E17" s="36">
        <f>(B17-B16)/B16</f>
        <v>1.4078617228882106E-2</v>
      </c>
      <c r="F17" s="36">
        <f>(D17-D16)/D16</f>
        <v>9.4715852442672777E-3</v>
      </c>
      <c r="G17" s="36">
        <f t="shared" si="0"/>
        <v>1.1158798283261778E-2</v>
      </c>
      <c r="H17" s="5">
        <v>1</v>
      </c>
      <c r="I17" s="5">
        <v>0</v>
      </c>
      <c r="J17" s="5">
        <v>1</v>
      </c>
      <c r="K17" s="5">
        <v>1</v>
      </c>
      <c r="L17" s="27"/>
    </row>
    <row r="18" spans="1:12">
      <c r="A18" s="6" t="s">
        <v>45</v>
      </c>
      <c r="B18" s="64">
        <f>'данные модели'!B18</f>
        <v>735.9</v>
      </c>
      <c r="C18" s="16">
        <v>117.8</v>
      </c>
      <c r="D18" s="6">
        <v>2102.9699999999998</v>
      </c>
      <c r="E18" s="36">
        <f>(B18-B17)/B17</f>
        <v>1.1546391752577288E-2</v>
      </c>
      <c r="F18" s="36">
        <f>(D18-D17)/D17</f>
        <v>8.2560230133044716E-3</v>
      </c>
      <c r="G18" s="36">
        <f t="shared" si="0"/>
        <v>0</v>
      </c>
      <c r="H18" s="5">
        <v>1</v>
      </c>
      <c r="I18" s="5">
        <v>0</v>
      </c>
      <c r="J18" s="5">
        <v>1</v>
      </c>
      <c r="K18" s="5">
        <v>0</v>
      </c>
      <c r="L18" s="27"/>
    </row>
    <row r="19" spans="1:12">
      <c r="A19" s="6" t="s">
        <v>46</v>
      </c>
      <c r="B19" s="64">
        <f>'данные модели'!B19</f>
        <v>728.5</v>
      </c>
      <c r="C19" s="16">
        <v>116.7</v>
      </c>
      <c r="D19" s="6">
        <v>2098.15</v>
      </c>
      <c r="E19" s="36">
        <f>(B19-B18)/B18</f>
        <v>-1.0055714091588501E-2</v>
      </c>
      <c r="F19" s="36">
        <f>(D19-D18)/D18</f>
        <v>-2.2919965572498462E-3</v>
      </c>
      <c r="G19" s="36">
        <f t="shared" si="0"/>
        <v>-9.3378607809846727E-3</v>
      </c>
      <c r="H19" s="5">
        <v>0</v>
      </c>
      <c r="I19" s="5">
        <v>1</v>
      </c>
      <c r="J19" s="5">
        <v>1</v>
      </c>
      <c r="K19" s="5">
        <v>1</v>
      </c>
      <c r="L19" s="27"/>
    </row>
    <row r="20" spans="1:12">
      <c r="A20" s="6" t="s">
        <v>47</v>
      </c>
      <c r="B20" s="64">
        <f>'данные модели'!B20</f>
        <v>724.1</v>
      </c>
      <c r="C20" s="16">
        <v>116</v>
      </c>
      <c r="D20" s="6">
        <v>2094.65</v>
      </c>
      <c r="E20" s="36">
        <f>(B20-B19)/B19</f>
        <v>-6.0398078242964682E-3</v>
      </c>
      <c r="F20" s="36">
        <f>(D20-D19)/D19</f>
        <v>-1.6681362152372327E-3</v>
      </c>
      <c r="G20" s="36">
        <f t="shared" si="0"/>
        <v>-5.9982862039417552E-3</v>
      </c>
      <c r="H20" s="5">
        <v>0</v>
      </c>
      <c r="I20" s="5">
        <v>1</v>
      </c>
      <c r="J20" s="5">
        <v>1</v>
      </c>
      <c r="K20" s="5">
        <v>1</v>
      </c>
      <c r="L20" s="27"/>
    </row>
    <row r="21" spans="1:12">
      <c r="A21" s="6" t="s">
        <v>48</v>
      </c>
      <c r="B21" s="64">
        <f>'данные модели'!B21</f>
        <v>719.5</v>
      </c>
      <c r="C21" s="16">
        <v>113.3</v>
      </c>
      <c r="D21" s="6">
        <v>2086.84</v>
      </c>
      <c r="E21" s="36">
        <f>(B21-B20)/B20</f>
        <v>-6.3527137135755045E-3</v>
      </c>
      <c r="F21" s="36">
        <f>(D21-D20)/D20</f>
        <v>-3.7285465352206552E-3</v>
      </c>
      <c r="G21" s="36">
        <f t="shared" si="0"/>
        <v>-2.3275862068965543E-2</v>
      </c>
      <c r="H21" s="5">
        <v>0</v>
      </c>
      <c r="I21" s="5">
        <v>1</v>
      </c>
      <c r="J21" s="5">
        <v>1</v>
      </c>
      <c r="K21" s="5">
        <v>0</v>
      </c>
      <c r="L21" s="27"/>
    </row>
    <row r="22" spans="1:12">
      <c r="A22" s="6" t="s">
        <v>49</v>
      </c>
      <c r="B22" s="64">
        <f>'данные модели'!B22</f>
        <v>732</v>
      </c>
      <c r="C22" s="16">
        <v>118.1</v>
      </c>
      <c r="D22" s="6">
        <v>2104.91</v>
      </c>
      <c r="E22" s="36">
        <f>(B22-B21)/B21</f>
        <v>1.7373175816539264E-2</v>
      </c>
      <c r="F22" s="36">
        <f>(D22-D21)/D21</f>
        <v>8.6590251289028908E-3</v>
      </c>
      <c r="G22" s="36">
        <f t="shared" si="0"/>
        <v>4.2365401588702535E-2</v>
      </c>
      <c r="H22" s="5">
        <v>1</v>
      </c>
      <c r="I22" s="5">
        <v>0</v>
      </c>
      <c r="J22" s="5">
        <v>1</v>
      </c>
      <c r="K22" s="5">
        <v>0</v>
      </c>
      <c r="L22" s="27"/>
    </row>
    <row r="24" spans="1:12">
      <c r="A24" t="s">
        <v>3</v>
      </c>
    </row>
    <row r="25" spans="1:12" ht="15.75" thickBot="1"/>
    <row r="26" spans="1:12">
      <c r="A26" s="54" t="s">
        <v>4</v>
      </c>
      <c r="B26" s="54"/>
      <c r="C26" s="53"/>
      <c r="D26" s="53"/>
      <c r="E26" s="53"/>
      <c r="F26" s="53"/>
    </row>
    <row r="27" spans="1:12">
      <c r="A27" s="67" t="s">
        <v>5</v>
      </c>
      <c r="B27" s="67">
        <v>0.75835462877811455</v>
      </c>
      <c r="C27" s="68"/>
      <c r="D27" s="68"/>
      <c r="E27" s="68"/>
      <c r="F27" s="68"/>
    </row>
    <row r="28" spans="1:12">
      <c r="A28" s="67" t="s">
        <v>6</v>
      </c>
      <c r="B28" s="69">
        <v>0.57510174298919192</v>
      </c>
      <c r="C28" s="68"/>
      <c r="D28" s="68"/>
      <c r="E28" s="68"/>
      <c r="F28" s="68"/>
    </row>
    <row r="29" spans="1:12">
      <c r="A29" s="67" t="s">
        <v>7</v>
      </c>
      <c r="B29" s="67">
        <v>0.43293331979966543</v>
      </c>
      <c r="C29" s="68"/>
      <c r="D29" s="68"/>
      <c r="E29" s="68"/>
      <c r="F29" s="68"/>
    </row>
    <row r="30" spans="1:12">
      <c r="A30" s="67" t="s">
        <v>8</v>
      </c>
      <c r="B30" s="67">
        <v>9.6437284660159852E-3</v>
      </c>
      <c r="C30" s="68"/>
      <c r="D30" s="68"/>
      <c r="E30" s="68"/>
      <c r="F30" s="68"/>
    </row>
    <row r="31" spans="1:12">
      <c r="A31" s="67" t="s">
        <v>9</v>
      </c>
      <c r="B31" s="67">
        <v>20</v>
      </c>
      <c r="C31" s="68"/>
      <c r="D31" s="68"/>
      <c r="E31" s="68"/>
      <c r="F31" s="68"/>
    </row>
    <row r="32" spans="1:12">
      <c r="A32" s="68"/>
      <c r="B32" s="68"/>
      <c r="C32" s="68"/>
      <c r="D32" s="68"/>
      <c r="E32" s="68"/>
      <c r="F32" s="68"/>
    </row>
    <row r="33" spans="1:9" ht="15.75" thickBot="1">
      <c r="A33" s="68" t="s">
        <v>10</v>
      </c>
      <c r="B33" s="68"/>
      <c r="C33" s="68"/>
      <c r="D33" s="68"/>
      <c r="E33" s="68"/>
      <c r="F33" s="68"/>
    </row>
    <row r="34" spans="1:9">
      <c r="A34" s="70"/>
      <c r="B34" s="70" t="s">
        <v>15</v>
      </c>
      <c r="C34" s="70" t="s">
        <v>16</v>
      </c>
      <c r="D34" s="70" t="s">
        <v>17</v>
      </c>
      <c r="E34" s="70" t="s">
        <v>18</v>
      </c>
      <c r="F34" s="70" t="s">
        <v>19</v>
      </c>
    </row>
    <row r="35" spans="1:9">
      <c r="A35" s="67" t="s">
        <v>11</v>
      </c>
      <c r="B35" s="67">
        <v>4</v>
      </c>
      <c r="C35" s="67">
        <v>2.0140472928967105E-3</v>
      </c>
      <c r="D35" s="67">
        <v>5.0351182322417763E-4</v>
      </c>
      <c r="E35" s="67">
        <v>7.2186911697882943</v>
      </c>
      <c r="F35" s="69">
        <v>1.8947801394070701E-3</v>
      </c>
    </row>
    <row r="36" spans="1:9">
      <c r="A36" s="67" t="s">
        <v>12</v>
      </c>
      <c r="B36" s="67">
        <v>16</v>
      </c>
      <c r="C36" s="67">
        <v>1.4880239796199526E-3</v>
      </c>
      <c r="D36" s="67">
        <v>9.300149872624704E-5</v>
      </c>
      <c r="E36" s="67"/>
      <c r="F36" s="67"/>
    </row>
    <row r="37" spans="1:9">
      <c r="A37" s="67" t="s">
        <v>13</v>
      </c>
      <c r="B37" s="67">
        <v>20</v>
      </c>
      <c r="C37" s="67">
        <v>3.5020712725166631E-3</v>
      </c>
      <c r="D37" s="67"/>
      <c r="E37" s="67"/>
      <c r="F37" s="67"/>
    </row>
    <row r="38" spans="1:9" s="8" customFormat="1" ht="15.75" thickBot="1">
      <c r="A38" s="68"/>
      <c r="B38" s="68"/>
      <c r="C38" s="68"/>
      <c r="D38" s="68"/>
      <c r="E38" s="68"/>
      <c r="F38" s="68"/>
      <c r="G38"/>
      <c r="H38"/>
      <c r="I38"/>
    </row>
    <row r="39" spans="1:9" s="8" customFormat="1">
      <c r="A39" s="70"/>
      <c r="B39" s="70" t="s">
        <v>20</v>
      </c>
      <c r="C39" s="70" t="s">
        <v>8</v>
      </c>
      <c r="D39" s="70" t="s">
        <v>21</v>
      </c>
      <c r="E39" s="70" t="s">
        <v>22</v>
      </c>
      <c r="F39" s="70" t="s">
        <v>23</v>
      </c>
      <c r="G39" s="3" t="s">
        <v>24</v>
      </c>
      <c r="H39" s="3" t="s">
        <v>25</v>
      </c>
      <c r="I39" s="3" t="s">
        <v>26</v>
      </c>
    </row>
    <row r="40" spans="1:9" s="8" customFormat="1">
      <c r="A40" s="67" t="s">
        <v>14</v>
      </c>
      <c r="B40" s="67">
        <v>-9.7352038239646044E-3</v>
      </c>
      <c r="C40" s="67">
        <v>1.0635883380218049E-2</v>
      </c>
      <c r="D40" s="67">
        <v>-0.91531690184487724</v>
      </c>
      <c r="E40" s="67">
        <v>0.37361465848591369</v>
      </c>
      <c r="F40" s="67">
        <v>-3.228226921406168E-2</v>
      </c>
      <c r="G40" s="49">
        <v>1.2811861566132473E-2</v>
      </c>
      <c r="H40" s="49">
        <v>-3.228226921406168E-2</v>
      </c>
      <c r="I40" s="49">
        <v>1.2811861566132473E-2</v>
      </c>
    </row>
    <row r="41" spans="1:9" s="8" customFormat="1">
      <c r="A41" s="67" t="s">
        <v>27</v>
      </c>
      <c r="B41" s="67">
        <v>0</v>
      </c>
      <c r="C41" s="67">
        <v>0</v>
      </c>
      <c r="D41" s="67">
        <v>65535</v>
      </c>
      <c r="E41" s="67"/>
      <c r="F41" s="67">
        <v>0</v>
      </c>
      <c r="G41" s="49">
        <v>0</v>
      </c>
      <c r="H41" s="49">
        <v>0</v>
      </c>
      <c r="I41" s="49">
        <v>0</v>
      </c>
    </row>
    <row r="42" spans="1:9" s="8" customFormat="1">
      <c r="A42" s="67" t="s">
        <v>51</v>
      </c>
      <c r="B42" s="67">
        <v>-1.9680055049769683E-2</v>
      </c>
      <c r="C42" s="67">
        <v>4.4354699820110931E-3</v>
      </c>
      <c r="D42" s="67">
        <v>-4.4369717593819722</v>
      </c>
      <c r="E42" s="69">
        <v>4.1421768544242903E-4</v>
      </c>
      <c r="F42" s="67">
        <v>-2.9082831306814969E-2</v>
      </c>
      <c r="G42" s="49">
        <v>-1.0277278792724397E-2</v>
      </c>
      <c r="H42" s="49">
        <v>-2.9082831306814969E-2</v>
      </c>
      <c r="I42" s="49">
        <v>-1.0277278792724397E-2</v>
      </c>
    </row>
    <row r="43" spans="1:9">
      <c r="A43" s="67" t="s">
        <v>52</v>
      </c>
      <c r="B43" s="67">
        <v>2.4578131678423928E-2</v>
      </c>
      <c r="C43" s="67">
        <v>1.0359026093567293E-2</v>
      </c>
      <c r="D43" s="67">
        <v>2.3726295750607633</v>
      </c>
      <c r="E43" s="69">
        <v>3.05356215050306E-2</v>
      </c>
      <c r="F43" s="67">
        <v>2.6179775135335565E-3</v>
      </c>
      <c r="G43" s="49">
        <v>4.6538285843314299E-2</v>
      </c>
      <c r="H43" s="49">
        <v>2.6179775135335565E-3</v>
      </c>
      <c r="I43" s="49">
        <v>4.6538285843314299E-2</v>
      </c>
    </row>
    <row r="44" spans="1:9">
      <c r="A44" s="67" t="s">
        <v>64</v>
      </c>
      <c r="B44" s="67">
        <v>3.2964486499650141E-3</v>
      </c>
      <c r="C44" s="67">
        <v>4.4855898777475776E-3</v>
      </c>
      <c r="D44" s="67">
        <v>0.73489746940937761</v>
      </c>
      <c r="E44" s="67">
        <v>0.47303671273041692</v>
      </c>
      <c r="F44" s="67">
        <v>-6.2125770389438416E-3</v>
      </c>
      <c r="G44" s="49">
        <v>1.2805474338873871E-2</v>
      </c>
      <c r="H44" s="49">
        <v>-6.2125770389438416E-3</v>
      </c>
      <c r="I44" s="49">
        <v>1.2805474338873871E-2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модели</vt:lpstr>
      <vt:lpstr>линейная модель</vt:lpstr>
      <vt:lpstr>анализ авторегрессионной</vt:lpstr>
      <vt:lpstr>модель с лагом</vt:lpstr>
      <vt:lpstr>лаг до 7</vt:lpstr>
      <vt:lpstr>лаг 1-4</vt:lpstr>
      <vt:lpstr>модель с фиктивн перемен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Quick</cp:lastModifiedBy>
  <dcterms:created xsi:type="dcterms:W3CDTF">2017-02-09T07:06:09Z</dcterms:created>
  <dcterms:modified xsi:type="dcterms:W3CDTF">2017-02-25T10:42:48Z</dcterms:modified>
</cp:coreProperties>
</file>