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0" yWindow="0" windowWidth="20490" windowHeight="7530" firstSheet="2" activeTab="4"/>
  </bookViews>
  <sheets>
    <sheet name="данные модели" sheetId="1" r:id="rId1"/>
    <sheet name="линейная модель" sheetId="4" r:id="rId2"/>
    <sheet name="анализ авторегрессионной" sheetId="2" r:id="rId3"/>
    <sheet name="модель с лагом" sheetId="5" r:id="rId4"/>
    <sheet name="модель с фиктивн перемен" sheetId="6" r:id="rId5"/>
  </sheets>
  <calcPr calcId="171027"/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" i="6"/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3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E17" i="6" s="1"/>
  <c r="B18" i="6"/>
  <c r="B19" i="6"/>
  <c r="B20" i="6"/>
  <c r="B21" i="6"/>
  <c r="B22" i="6"/>
  <c r="B2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" i="5"/>
  <c r="C2" i="5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H4" i="1"/>
  <c r="G4" i="2" s="1"/>
  <c r="H5" i="2" s="1"/>
  <c r="H5" i="1"/>
  <c r="G5" i="2" s="1"/>
  <c r="H6" i="2" s="1"/>
  <c r="H6" i="1"/>
  <c r="G6" i="2" s="1"/>
  <c r="H7" i="2" s="1"/>
  <c r="H7" i="1"/>
  <c r="G7" i="2" s="1"/>
  <c r="H8" i="2" s="1"/>
  <c r="H8" i="1"/>
  <c r="G8" i="2" s="1"/>
  <c r="H9" i="2" s="1"/>
  <c r="H9" i="1"/>
  <c r="G9" i="2" s="1"/>
  <c r="H10" i="2" s="1"/>
  <c r="H10" i="1"/>
  <c r="G10" i="2" s="1"/>
  <c r="H11" i="2" s="1"/>
  <c r="H11" i="1"/>
  <c r="G11" i="2" s="1"/>
  <c r="H12" i="2" s="1"/>
  <c r="H12" i="1"/>
  <c r="G12" i="2" s="1"/>
  <c r="H13" i="2" s="1"/>
  <c r="H13" i="1"/>
  <c r="G13" i="2" s="1"/>
  <c r="H14" i="2" s="1"/>
  <c r="H14" i="1"/>
  <c r="G14" i="2" s="1"/>
  <c r="H15" i="2" s="1"/>
  <c r="H15" i="1"/>
  <c r="G15" i="2" s="1"/>
  <c r="H16" i="2" s="1"/>
  <c r="H16" i="1"/>
  <c r="G16" i="2" s="1"/>
  <c r="H17" i="2" s="1"/>
  <c r="H17" i="1"/>
  <c r="G17" i="2" s="1"/>
  <c r="H18" i="2" s="1"/>
  <c r="H18" i="1"/>
  <c r="G18" i="2" s="1"/>
  <c r="H19" i="2" s="1"/>
  <c r="H19" i="1"/>
  <c r="G19" i="2" s="1"/>
  <c r="H20" i="2" s="1"/>
  <c r="H20" i="1"/>
  <c r="G20" i="2" s="1"/>
  <c r="H21" i="2" s="1"/>
  <c r="H21" i="1"/>
  <c r="G21" i="2" s="1"/>
  <c r="H22" i="2" s="1"/>
  <c r="H22" i="1"/>
  <c r="G22" i="2" s="1"/>
  <c r="H3" i="1"/>
  <c r="G3" i="2" s="1"/>
  <c r="H4" i="2" s="1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N22" i="5" l="1"/>
  <c r="N20" i="5"/>
  <c r="O21" i="5" s="1"/>
  <c r="P22" i="5" s="1"/>
  <c r="N18" i="5"/>
  <c r="O19" i="5" s="1"/>
  <c r="P20" i="5" s="1"/>
  <c r="Q21" i="5" s="1"/>
  <c r="R22" i="5" s="1"/>
  <c r="N16" i="5"/>
  <c r="O17" i="5" s="1"/>
  <c r="P18" i="5" s="1"/>
  <c r="Q19" i="5" s="1"/>
  <c r="R20" i="5" s="1"/>
  <c r="S21" i="5" s="1"/>
  <c r="T22" i="5" s="1"/>
  <c r="N14" i="5"/>
  <c r="O15" i="5" s="1"/>
  <c r="P16" i="5" s="1"/>
  <c r="Q17" i="5" s="1"/>
  <c r="R18" i="5" s="1"/>
  <c r="S19" i="5" s="1"/>
  <c r="T20" i="5" s="1"/>
  <c r="U21" i="5" s="1"/>
  <c r="N12" i="5"/>
  <c r="O13" i="5" s="1"/>
  <c r="P14" i="5" s="1"/>
  <c r="Q15" i="5" s="1"/>
  <c r="R16" i="5" s="1"/>
  <c r="S17" i="5" s="1"/>
  <c r="T18" i="5" s="1"/>
  <c r="U19" i="5" s="1"/>
  <c r="N10" i="5"/>
  <c r="O11" i="5" s="1"/>
  <c r="P12" i="5" s="1"/>
  <c r="Q13" i="5" s="1"/>
  <c r="R14" i="5" s="1"/>
  <c r="S15" i="5" s="1"/>
  <c r="T16" i="5" s="1"/>
  <c r="U17" i="5" s="1"/>
  <c r="N8" i="5"/>
  <c r="O9" i="5" s="1"/>
  <c r="P10" i="5" s="1"/>
  <c r="Q11" i="5" s="1"/>
  <c r="R12" i="5" s="1"/>
  <c r="S13" i="5" s="1"/>
  <c r="T14" i="5" s="1"/>
  <c r="U15" i="5" s="1"/>
  <c r="N6" i="5"/>
  <c r="O7" i="5" s="1"/>
  <c r="P8" i="5" s="1"/>
  <c r="Q9" i="5" s="1"/>
  <c r="R10" i="5" s="1"/>
  <c r="S11" i="5" s="1"/>
  <c r="T12" i="5" s="1"/>
  <c r="U13" i="5" s="1"/>
  <c r="N4" i="5"/>
  <c r="O5" i="5" s="1"/>
  <c r="P6" i="5" s="1"/>
  <c r="Q7" i="5" s="1"/>
  <c r="R8" i="5" s="1"/>
  <c r="S9" i="5" s="1"/>
  <c r="T10" i="5" s="1"/>
  <c r="U11" i="5" s="1"/>
  <c r="E3" i="6"/>
  <c r="N21" i="5"/>
  <c r="O22" i="5" s="1"/>
  <c r="N19" i="5"/>
  <c r="O20" i="5" s="1"/>
  <c r="P21" i="5" s="1"/>
  <c r="Q22" i="5" s="1"/>
  <c r="N17" i="5"/>
  <c r="O18" i="5" s="1"/>
  <c r="P19" i="5" s="1"/>
  <c r="Q20" i="5" s="1"/>
  <c r="R21" i="5" s="1"/>
  <c r="S22" i="5" s="1"/>
  <c r="N15" i="5"/>
  <c r="O16" i="5" s="1"/>
  <c r="P17" i="5" s="1"/>
  <c r="Q18" i="5" s="1"/>
  <c r="R19" i="5" s="1"/>
  <c r="S20" i="5" s="1"/>
  <c r="T21" i="5" s="1"/>
  <c r="U22" i="5" s="1"/>
  <c r="N13" i="5"/>
  <c r="O14" i="5" s="1"/>
  <c r="P15" i="5" s="1"/>
  <c r="Q16" i="5" s="1"/>
  <c r="R17" i="5" s="1"/>
  <c r="S18" i="5" s="1"/>
  <c r="T19" i="5" s="1"/>
  <c r="U20" i="5" s="1"/>
  <c r="N11" i="5"/>
  <c r="O12" i="5" s="1"/>
  <c r="P13" i="5" s="1"/>
  <c r="Q14" i="5" s="1"/>
  <c r="R15" i="5" s="1"/>
  <c r="S16" i="5" s="1"/>
  <c r="T17" i="5" s="1"/>
  <c r="U18" i="5" s="1"/>
  <c r="N9" i="5"/>
  <c r="O10" i="5" s="1"/>
  <c r="P11" i="5" s="1"/>
  <c r="Q12" i="5" s="1"/>
  <c r="R13" i="5" s="1"/>
  <c r="S14" i="5" s="1"/>
  <c r="T15" i="5" s="1"/>
  <c r="U16" i="5" s="1"/>
  <c r="N7" i="5"/>
  <c r="O8" i="5" s="1"/>
  <c r="P9" i="5" s="1"/>
  <c r="Q10" i="5" s="1"/>
  <c r="R11" i="5" s="1"/>
  <c r="S12" i="5" s="1"/>
  <c r="T13" i="5" s="1"/>
  <c r="U14" i="5" s="1"/>
  <c r="N5" i="5"/>
  <c r="O6" i="5" s="1"/>
  <c r="P7" i="5" s="1"/>
  <c r="Q8" i="5" s="1"/>
  <c r="R9" i="5" s="1"/>
  <c r="S10" i="5" s="1"/>
  <c r="T11" i="5" s="1"/>
  <c r="U12" i="5" s="1"/>
  <c r="E22" i="6"/>
  <c r="L22" i="6" s="1"/>
  <c r="E21" i="6"/>
  <c r="E19" i="6"/>
  <c r="E15" i="6"/>
  <c r="E13" i="6"/>
  <c r="E11" i="6"/>
  <c r="E9" i="6"/>
  <c r="E7" i="6"/>
  <c r="E5" i="6"/>
  <c r="E4" i="6"/>
  <c r="E6" i="6"/>
  <c r="E8" i="6"/>
  <c r="E10" i="6"/>
  <c r="E12" i="6"/>
  <c r="E14" i="6"/>
  <c r="E16" i="6"/>
  <c r="E18" i="6"/>
  <c r="E20" i="6"/>
  <c r="N3" i="5"/>
  <c r="O4" i="5" s="1"/>
  <c r="P5" i="5" s="1"/>
  <c r="Q6" i="5" s="1"/>
  <c r="R7" i="5" s="1"/>
  <c r="S8" i="5" s="1"/>
  <c r="T9" i="5" s="1"/>
  <c r="U10" i="5" s="1"/>
  <c r="D3" i="5"/>
  <c r="E4" i="5" s="1"/>
  <c r="F5" i="5" s="1"/>
  <c r="G6" i="5" s="1"/>
  <c r="H7" i="5" s="1"/>
  <c r="I8" i="5" s="1"/>
  <c r="J9" i="5" s="1"/>
  <c r="K10" i="5" s="1"/>
  <c r="D4" i="5"/>
  <c r="E5" i="5" s="1"/>
  <c r="F6" i="5" s="1"/>
  <c r="G7" i="5" s="1"/>
  <c r="H8" i="5" s="1"/>
  <c r="I9" i="5" s="1"/>
  <c r="J10" i="5" s="1"/>
  <c r="K11" i="5" s="1"/>
  <c r="D5" i="5"/>
  <c r="E6" i="5" s="1"/>
  <c r="F7" i="5" s="1"/>
  <c r="G8" i="5" s="1"/>
  <c r="H9" i="5" s="1"/>
  <c r="I10" i="5" s="1"/>
  <c r="J11" i="5" s="1"/>
  <c r="K12" i="5" s="1"/>
  <c r="D6" i="5"/>
  <c r="E7" i="5" s="1"/>
  <c r="F8" i="5" s="1"/>
  <c r="G9" i="5" s="1"/>
  <c r="H10" i="5" s="1"/>
  <c r="I11" i="5" s="1"/>
  <c r="J12" i="5" s="1"/>
  <c r="K13" i="5" s="1"/>
  <c r="D7" i="5"/>
  <c r="E8" i="5" s="1"/>
  <c r="F9" i="5" s="1"/>
  <c r="G10" i="5" s="1"/>
  <c r="H11" i="5" s="1"/>
  <c r="I12" i="5" s="1"/>
  <c r="J13" i="5" s="1"/>
  <c r="K14" i="5" s="1"/>
  <c r="D8" i="5"/>
  <c r="E9" i="5" s="1"/>
  <c r="F10" i="5" s="1"/>
  <c r="G11" i="5" s="1"/>
  <c r="H12" i="5" s="1"/>
  <c r="I13" i="5" s="1"/>
  <c r="J14" i="5" s="1"/>
  <c r="K15" i="5" s="1"/>
  <c r="D9" i="5"/>
  <c r="E10" i="5" s="1"/>
  <c r="F11" i="5" s="1"/>
  <c r="G12" i="5" s="1"/>
  <c r="H13" i="5" s="1"/>
  <c r="I14" i="5" s="1"/>
  <c r="J15" i="5" s="1"/>
  <c r="K16" i="5" s="1"/>
  <c r="D10" i="5"/>
  <c r="E11" i="5" s="1"/>
  <c r="F12" i="5" s="1"/>
  <c r="G13" i="5" s="1"/>
  <c r="H14" i="5" s="1"/>
  <c r="I15" i="5" s="1"/>
  <c r="J16" i="5" s="1"/>
  <c r="K17" i="5" s="1"/>
  <c r="D11" i="5"/>
  <c r="E12" i="5" s="1"/>
  <c r="F13" i="5" s="1"/>
  <c r="G14" i="5" s="1"/>
  <c r="H15" i="5" s="1"/>
  <c r="I16" i="5" s="1"/>
  <c r="J17" i="5" s="1"/>
  <c r="K18" i="5" s="1"/>
  <c r="D12" i="5"/>
  <c r="E13" i="5" s="1"/>
  <c r="F14" i="5" s="1"/>
  <c r="G15" i="5" s="1"/>
  <c r="H16" i="5" s="1"/>
  <c r="I17" i="5" s="1"/>
  <c r="J18" i="5" s="1"/>
  <c r="K19" i="5" s="1"/>
  <c r="D13" i="5"/>
  <c r="E14" i="5" s="1"/>
  <c r="F15" i="5" s="1"/>
  <c r="G16" i="5" s="1"/>
  <c r="H17" i="5" s="1"/>
  <c r="I18" i="5" s="1"/>
  <c r="J19" i="5" s="1"/>
  <c r="K20" i="5" s="1"/>
  <c r="D14" i="5"/>
  <c r="E15" i="5" s="1"/>
  <c r="F16" i="5" s="1"/>
  <c r="G17" i="5" s="1"/>
  <c r="H18" i="5" s="1"/>
  <c r="I19" i="5" s="1"/>
  <c r="J20" i="5" s="1"/>
  <c r="K21" i="5" s="1"/>
  <c r="D15" i="5"/>
  <c r="E16" i="5" s="1"/>
  <c r="F17" i="5" s="1"/>
  <c r="G18" i="5" s="1"/>
  <c r="H19" i="5" s="1"/>
  <c r="I20" i="5" s="1"/>
  <c r="J21" i="5" s="1"/>
  <c r="K22" i="5" s="1"/>
  <c r="D16" i="5"/>
  <c r="E17" i="5" s="1"/>
  <c r="F18" i="5" s="1"/>
  <c r="G19" i="5" s="1"/>
  <c r="H20" i="5" s="1"/>
  <c r="I21" i="5" s="1"/>
  <c r="J22" i="5" s="1"/>
  <c r="D17" i="5"/>
  <c r="E18" i="5" s="1"/>
  <c r="F19" i="5" s="1"/>
  <c r="G20" i="5" s="1"/>
  <c r="H21" i="5" s="1"/>
  <c r="I22" i="5" s="1"/>
  <c r="D18" i="5"/>
  <c r="E19" i="5" s="1"/>
  <c r="F20" i="5" s="1"/>
  <c r="G21" i="5" s="1"/>
  <c r="H22" i="5" s="1"/>
  <c r="D19" i="5"/>
  <c r="E20" i="5" s="1"/>
  <c r="F21" i="5" s="1"/>
  <c r="G22" i="5" s="1"/>
  <c r="D20" i="5"/>
  <c r="E21" i="5" s="1"/>
  <c r="F22" i="5" s="1"/>
  <c r="D21" i="5"/>
  <c r="E22" i="5" s="1"/>
  <c r="D22" i="5"/>
  <c r="D3" i="2"/>
  <c r="E4" i="2" s="1"/>
  <c r="D21" i="2"/>
  <c r="E22" i="2" s="1"/>
  <c r="D19" i="2"/>
  <c r="E20" i="2" s="1"/>
  <c r="D17" i="2"/>
  <c r="E18" i="2" s="1"/>
  <c r="D15" i="2"/>
  <c r="E16" i="2" s="1"/>
  <c r="D13" i="2"/>
  <c r="E14" i="2" s="1"/>
  <c r="D11" i="2"/>
  <c r="E12" i="2" s="1"/>
  <c r="D9" i="2"/>
  <c r="E10" i="2" s="1"/>
  <c r="D7" i="2"/>
  <c r="E8" i="2" s="1"/>
  <c r="D5" i="2"/>
  <c r="E6" i="2" s="1"/>
  <c r="D4" i="2"/>
  <c r="E5" i="2" s="1"/>
  <c r="D6" i="2"/>
  <c r="E7" i="2" s="1"/>
  <c r="D8" i="2"/>
  <c r="E9" i="2" s="1"/>
  <c r="D10" i="2"/>
  <c r="E11" i="2" s="1"/>
  <c r="D12" i="2"/>
  <c r="E13" i="2" s="1"/>
  <c r="D14" i="2"/>
  <c r="E15" i="2" s="1"/>
  <c r="D16" i="2"/>
  <c r="E17" i="2" s="1"/>
  <c r="D18" i="2"/>
  <c r="E19" i="2" s="1"/>
  <c r="D20" i="2"/>
  <c r="E21" i="2" s="1"/>
  <c r="D22" i="2"/>
</calcChain>
</file>

<file path=xl/sharedStrings.xml><?xml version="1.0" encoding="utf-8"?>
<sst xmlns="http://schemas.openxmlformats.org/spreadsheetml/2006/main" count="424" uniqueCount="75">
  <si>
    <t>&lt;DATE&gt;</t>
  </si>
  <si>
    <t>data</t>
  </si>
  <si>
    <t>S_micex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</si>
  <si>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</si>
  <si>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</si>
  <si>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</si>
  <si>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</si>
  <si>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</si>
  <si>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Стандартная ошибка</t>
  </si>
  <si>
    <t>Наблюдения</t>
  </si>
  <si>
    <t>Дисперсионный анализ</t>
  </si>
  <si>
    <t>Регрессия</t>
  </si>
  <si>
    <t>Остаток</t>
  </si>
  <si>
    <t>Итого</t>
  </si>
  <si>
    <t>Y-пересечение</t>
  </si>
  <si>
    <t>df</t>
  </si>
  <si>
    <t>SS</t>
  </si>
  <si>
    <t>MS</t>
  </si>
  <si>
    <t>F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</si>
  <si>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</si>
  <si>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</si>
  <si>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</si>
  <si>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</si>
  <si>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</si>
  <si>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</si>
  <si>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95,0%</t>
  </si>
  <si>
    <t>Верхние 95,0%</t>
  </si>
  <si>
    <t>Переменная X 1</t>
  </si>
  <si>
    <t>MICEX</t>
  </si>
  <si>
    <t>1 нояб.</t>
  </si>
  <si>
    <t>2 нояб.</t>
  </si>
  <si>
    <t>3 нояб.</t>
  </si>
  <si>
    <t>7 нояб.</t>
  </si>
  <si>
    <t>8 нояб.</t>
  </si>
  <si>
    <t>9 нояб.</t>
  </si>
  <si>
    <t>10 нояб.</t>
  </si>
  <si>
    <t>11 нояб.</t>
  </si>
  <si>
    <t>14 нояб.</t>
  </si>
  <si>
    <t>15 нояб.</t>
  </si>
  <si>
    <t>16 нояб.</t>
  </si>
  <si>
    <t>17 нояб.</t>
  </si>
  <si>
    <t>18 нояб.</t>
  </si>
  <si>
    <t>21 нояб.</t>
  </si>
  <si>
    <t>22 нояб.</t>
  </si>
  <si>
    <t>23 нояб.</t>
  </si>
  <si>
    <t>24 нояб.</t>
  </si>
  <si>
    <t>25 нояб.</t>
  </si>
  <si>
    <t>28 нояб.</t>
  </si>
  <si>
    <t>29 нояб.</t>
  </si>
  <si>
    <t>30 нояб.</t>
  </si>
  <si>
    <t>date</t>
  </si>
  <si>
    <t>Переменная X 2</t>
  </si>
  <si>
    <t>Переменная X 3</t>
  </si>
  <si>
    <t xml:space="preserve">ММВБ снизился </t>
  </si>
  <si>
    <t>ММВБ вырос</t>
  </si>
  <si>
    <t>S_MICEX</t>
  </si>
  <si>
    <t>ММВБ</t>
  </si>
  <si>
    <t>ЛОНДОН</t>
  </si>
  <si>
    <t>Переменная X 4</t>
  </si>
  <si>
    <t>разница изменение акций м/у биржами менее 1 %</t>
  </si>
  <si>
    <t>LKOH</t>
  </si>
  <si>
    <t>S_LKOH</t>
  </si>
  <si>
    <t>LKOH London</t>
  </si>
  <si>
    <t>S_LKOH(ADR)</t>
  </si>
  <si>
    <t>ммвб</t>
  </si>
  <si>
    <t>Лондон</t>
  </si>
  <si>
    <t>London</t>
  </si>
  <si>
    <t>Переменная Y t- 1</t>
  </si>
  <si>
    <t>Переменная Y t- 2</t>
  </si>
  <si>
    <t>Переменная Y t- 3</t>
  </si>
  <si>
    <t>Переменная Y t- 4</t>
  </si>
  <si>
    <t>Переменная Y t- 5</t>
  </si>
  <si>
    <t>Переменная Y t- 6</t>
  </si>
  <si>
    <t>Переменная Y t- 7</t>
  </si>
  <si>
    <t>акция LKOH на ммвб изменилась cильнее индекса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</si>
</sst>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12" xfId="0" applyBorder="1"/>
    <xf numFmtId="0" fontId="0" fillId="0" borderId="12" xfId="0" applyFont="1" applyBorder="1"/>
    <xf numFmtId="164" fontId="0" fillId="0" borderId="12" xfId="0" applyNumberFormat="1" applyFont="1" applyBorder="1"/>
    <xf numFmtId="0" fontId="0" fillId="0" borderId="0" xfId="0" applyAlignment="1"/>
    <xf numFmtId="0" fontId="18" fillId="0" borderId="12" xfId="0" applyFont="1" applyBorder="1" applyAlignment="1">
      <alignment wrapText="1"/>
    </xf>
    <xf numFmtId="0" fontId="18" fillId="0" borderId="12" xfId="0" applyFont="1" applyBorder="1" applyAlignment="1">
      <alignment horizontal="right" wrapText="1"/>
    </xf>
    <xf numFmtId="164" fontId="18" fillId="0" borderId="12" xfId="0" applyNumberFormat="1" applyFont="1" applyBorder="1" applyAlignment="1">
      <alignment horizontal="right" wrapText="1"/>
    </xf>
    <xf numFmtId="10" fontId="18" fillId="0" borderId="1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2" fontId="19" fillId="33" borderId="12" xfId="0" applyNumberFormat="1" applyFont="1" applyFill="1" applyBorder="1" applyAlignment="1">
      <alignment horizontal="right" vertical="top" wrapText="1"/>
    </xf>
    <xf numFmtId="0" fontId="0" fillId="0" borderId="12" xfId="0" applyFill="1" applyBorder="1" applyAlignment="1">
      <alignment wrapText="1"/>
    </xf>
    <xf numFmtId="165" fontId="0" fillId="0" borderId="0" xfId="0" applyNumberFormat="1"/>
    <xf numFmtId="2" fontId="0" fillId="0" borderId="0" xfId="0" applyNumberFormat="1"/>
    <xf numFmtId="165" fontId="18" fillId="0" borderId="12" xfId="0" applyNumberFormat="1" applyFont="1" applyBorder="1" applyAlignment="1">
      <alignment horizontal="right" wrapText="1"/>
    </xf>
    <xf numFmtId="165" fontId="0" fillId="0" borderId="12" xfId="0" applyNumberFormat="1" applyFont="1" applyBorder="1"/>
    <xf numFmtId="0" fontId="0" fillId="0" borderId="0" xfId="0" applyBorder="1"/>
    <xf numFmtId="165" fontId="0" fillId="0" borderId="0" xfId="0" applyNumberFormat="1" applyFont="1" applyBorder="1"/>
    <xf numFmtId="165" fontId="0" fillId="0" borderId="0" xfId="0" applyNumberFormat="1" applyBorder="1"/>
    <xf numFmtId="0" fontId="20" fillId="0" borderId="0" xfId="0" applyFont="1"/>
    <xf numFmtId="0" fontId="21" fillId="0" borderId="11" xfId="0" applyFont="1" applyFill="1" applyBorder="1" applyAlignment="1">
      <alignment horizontal="centerContinuous"/>
    </xf>
    <xf numFmtId="0" fontId="20" fillId="0" borderId="0" xfId="0" applyFont="1" applyFill="1" applyBorder="1" applyAlignment="1"/>
    <xf numFmtId="0" fontId="20" fillId="0" borderId="10" xfId="0" applyFont="1" applyFill="1" applyBorder="1" applyAlignment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4" fontId="0" fillId="0" borderId="12" xfId="0" applyNumberFormat="1" applyFont="1" applyBorder="1"/>
    <xf numFmtId="0" fontId="0" fillId="0" borderId="12" xfId="0" applyFont="1" applyBorder="1" applyAlignment="1">
      <alignment wrapText="1"/>
    </xf>
    <xf numFmtId="165" fontId="0" fillId="0" borderId="12" xfId="0" applyNumberFormat="1" applyBorder="1"/>
    <xf numFmtId="2" fontId="0" fillId="0" borderId="12" xfId="0" applyNumberFormat="1" applyBorder="1"/>
    <xf numFmtId="4" fontId="0" fillId="0" borderId="12" xfId="0" applyNumberFormat="1" applyBorder="1"/>
    <xf numFmtId="0" fontId="23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12" xfId="0" applyFont="1" applyBorder="1"/>
    <xf numFmtId="0" fontId="20" fillId="0" borderId="0" xfId="0" applyFont="1" applyAlignment="1"/>
    <xf numFmtId="164" fontId="20" fillId="0" borderId="0" xfId="0" applyNumberFormat="1" applyFont="1" applyAlignment="1"/>
    <xf numFmtId="164" fontId="20" fillId="0" borderId="0" xfId="0" applyNumberFormat="1" applyFont="1" applyFill="1" applyBorder="1" applyAlignment="1"/>
    <xf numFmtId="164" fontId="20" fillId="0" borderId="10" xfId="0" applyNumberFormat="1" applyFont="1" applyFill="1" applyBorder="1" applyAlignment="1"/>
    <xf numFmtId="164" fontId="20" fillId="0" borderId="0" xfId="0" applyNumberFormat="1" applyFont="1"/>
    <xf numFmtId="164" fontId="21" fillId="0" borderId="11" xfId="0" applyNumberFormat="1" applyFont="1" applyFill="1" applyBorder="1" applyAlignment="1">
      <alignment horizontal="centerContinuous"/>
    </xf>
    <xf numFmtId="164" fontId="22" fillId="0" borderId="0" xfId="0" applyNumberFormat="1" applyFont="1" applyFill="1" applyBorder="1" applyAlignment="1"/>
    <xf numFmtId="164" fontId="21" fillId="0" borderId="11" xfId="0" applyNumberFormat="1" applyFont="1" applyFill="1" applyBorder="1" applyAlignment="1">
      <alignment horizontal="center"/>
    </xf>
    <xf numFmtId="164" fontId="21" fillId="0" borderId="11" xfId="0" applyNumberFormat="1" applyFont="1" applyFill="1" applyBorder="1" applyAlignment="1">
      <alignment horizontal="center" wrapText="1"/>
    </xf>
    <xf numFmtId="164" fontId="20" fillId="0" borderId="0" xfId="0" applyNumberFormat="1" applyFont="1" applyFill="1" applyBorder="1" applyAlignment="1">
      <alignment wrapText="1"/>
    </xf>
    <xf numFmtId="3" fontId="0" fillId="0" borderId="12" xfId="0" applyNumberFormat="1" applyBorder="1"/>
    <xf numFmtId="4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I1"/>
    </sheetView>
  </sheetViews>
  <sheetFormatPr defaultColWidth="9.7109375" defaultRowHeight="12.75" x14ac:dyDescent="0.2"/>
  <cols>
    <col min="1" max="9" width="8.140625" style="33" customWidth="1"/>
    <col min="10" max="10" width="12.140625" style="32" customWidth="1"/>
    <col min="11" max="16384" width="9.7109375" style="32"/>
  </cols>
  <sheetData>
    <row r="1" spans="1:11" ht="25.5" x14ac:dyDescent="0.2">
      <c r="A1" s="5" t="s">
        <v>50</v>
      </c>
      <c r="B1" s="6" t="s">
        <v>60</v>
      </c>
      <c r="C1" s="6" t="s">
        <v>28</v>
      </c>
      <c r="D1" s="6" t="s">
        <v>61</v>
      </c>
      <c r="E1" s="6" t="s">
        <v>55</v>
      </c>
      <c r="F1" s="6" t="s">
        <v>28</v>
      </c>
      <c r="G1" s="5" t="s">
        <v>62</v>
      </c>
      <c r="H1" s="6" t="s">
        <v>63</v>
      </c>
      <c r="I1" s="6" t="s">
        <v>2</v>
      </c>
      <c r="J1" s="31"/>
      <c r="K1" s="31"/>
    </row>
    <row r="2" spans="1:11" x14ac:dyDescent="0.2">
      <c r="A2" s="5" t="s">
        <v>29</v>
      </c>
      <c r="B2" s="34">
        <v>3106</v>
      </c>
      <c r="C2" s="6">
        <v>1996.87</v>
      </c>
      <c r="D2" s="6"/>
      <c r="E2" s="6"/>
      <c r="F2" s="6">
        <v>1996.87</v>
      </c>
      <c r="G2" s="34">
        <v>49.2</v>
      </c>
      <c r="H2" s="7"/>
      <c r="I2" s="6"/>
      <c r="J2" s="31"/>
      <c r="K2" s="31"/>
    </row>
    <row r="3" spans="1:11" x14ac:dyDescent="0.2">
      <c r="A3" s="5" t="s">
        <v>30</v>
      </c>
      <c r="B3" s="34">
        <v>2983</v>
      </c>
      <c r="C3" s="6">
        <v>1968.77</v>
      </c>
      <c r="D3" s="8">
        <f t="shared" ref="D3:D22" si="0">(B3-B2)/B2</f>
        <v>-3.9600772698003862E-2</v>
      </c>
      <c r="E3" s="8">
        <f t="shared" ref="E3:E22" si="1">(C3-C2)/C2</f>
        <v>-1.4072022715549791E-2</v>
      </c>
      <c r="F3" s="6">
        <v>1968.77</v>
      </c>
      <c r="G3" s="34">
        <v>46.7</v>
      </c>
      <c r="H3" s="8">
        <f>(G3-G2)/G2</f>
        <v>-5.08130081300813E-2</v>
      </c>
      <c r="I3" s="8">
        <f>(F3-F2)/F2</f>
        <v>-1.4072022715549791E-2</v>
      </c>
      <c r="J3" s="31"/>
      <c r="K3" s="31"/>
    </row>
    <row r="4" spans="1:11" x14ac:dyDescent="0.2">
      <c r="A4" s="5" t="s">
        <v>31</v>
      </c>
      <c r="B4" s="34">
        <v>2984</v>
      </c>
      <c r="C4" s="6">
        <v>1962.71</v>
      </c>
      <c r="D4" s="8">
        <f t="shared" si="0"/>
        <v>3.3523298692591353E-4</v>
      </c>
      <c r="E4" s="8">
        <f t="shared" si="1"/>
        <v>-3.0780639688739392E-3</v>
      </c>
      <c r="F4" s="6">
        <v>1962.71</v>
      </c>
      <c r="G4" s="34">
        <v>46.57</v>
      </c>
      <c r="H4" s="8">
        <f t="shared" ref="H4:H22" si="2">(G4-G3)/G3</f>
        <v>-2.7837259100642942E-3</v>
      </c>
      <c r="I4" s="8">
        <f t="shared" ref="I4:I22" si="3">(F4-F3)/F3</f>
        <v>-3.0780639688739392E-3</v>
      </c>
      <c r="J4" s="31"/>
      <c r="K4" s="31"/>
    </row>
    <row r="5" spans="1:11" x14ac:dyDescent="0.2">
      <c r="A5" s="5" t="s">
        <v>32</v>
      </c>
      <c r="B5" s="34">
        <v>2991</v>
      </c>
      <c r="C5" s="6">
        <v>1952.69</v>
      </c>
      <c r="D5" s="8">
        <f t="shared" si="0"/>
        <v>2.3458445040214475E-3</v>
      </c>
      <c r="E5" s="8">
        <f t="shared" si="1"/>
        <v>-5.1051861966362744E-3</v>
      </c>
      <c r="F5" s="6">
        <v>1952.69</v>
      </c>
      <c r="G5" s="34">
        <v>47.05</v>
      </c>
      <c r="H5" s="8">
        <f t="shared" si="2"/>
        <v>1.0307064633884408E-2</v>
      </c>
      <c r="I5" s="8">
        <f t="shared" si="3"/>
        <v>-5.1051861966362744E-3</v>
      </c>
      <c r="J5" s="31"/>
      <c r="K5" s="31"/>
    </row>
    <row r="6" spans="1:11" x14ac:dyDescent="0.2">
      <c r="A6" s="5" t="s">
        <v>33</v>
      </c>
      <c r="B6" s="34">
        <v>3030</v>
      </c>
      <c r="C6" s="6">
        <v>1967.93</v>
      </c>
      <c r="D6" s="8">
        <f t="shared" si="0"/>
        <v>1.3039117352056168E-2</v>
      </c>
      <c r="E6" s="8">
        <f t="shared" si="1"/>
        <v>7.8046182445754364E-3</v>
      </c>
      <c r="F6" s="6">
        <v>1967.93</v>
      </c>
      <c r="G6" s="34">
        <v>47.6</v>
      </c>
      <c r="H6" s="8">
        <f t="shared" si="2"/>
        <v>1.168969181721582E-2</v>
      </c>
      <c r="I6" s="8">
        <f t="shared" si="3"/>
        <v>7.8046182445754364E-3</v>
      </c>
      <c r="J6" s="31"/>
      <c r="K6" s="31"/>
    </row>
    <row r="7" spans="1:11" x14ac:dyDescent="0.2">
      <c r="A7" s="5" t="s">
        <v>34</v>
      </c>
      <c r="B7" s="34">
        <v>3058</v>
      </c>
      <c r="C7" s="6">
        <v>2011.58</v>
      </c>
      <c r="D7" s="8">
        <f t="shared" si="0"/>
        <v>9.240924092409241E-3</v>
      </c>
      <c r="E7" s="8">
        <f t="shared" si="1"/>
        <v>2.218066699526907E-2</v>
      </c>
      <c r="F7" s="6">
        <v>2011.58</v>
      </c>
      <c r="G7" s="34">
        <v>47.88</v>
      </c>
      <c r="H7" s="8">
        <f t="shared" si="2"/>
        <v>5.8823529411764939E-3</v>
      </c>
      <c r="I7" s="8">
        <f t="shared" si="3"/>
        <v>2.218066699526907E-2</v>
      </c>
      <c r="K7" s="31"/>
    </row>
    <row r="8" spans="1:11" x14ac:dyDescent="0.2">
      <c r="A8" s="5" t="s">
        <v>35</v>
      </c>
      <c r="B8" s="34">
        <v>3145</v>
      </c>
      <c r="C8" s="6">
        <v>2044.03</v>
      </c>
      <c r="D8" s="8">
        <f t="shared" si="0"/>
        <v>2.8449967298888164E-2</v>
      </c>
      <c r="E8" s="8">
        <f t="shared" si="1"/>
        <v>1.6131598047306121E-2</v>
      </c>
      <c r="F8" s="6">
        <v>2044.03</v>
      </c>
      <c r="G8" s="34">
        <v>48.45</v>
      </c>
      <c r="H8" s="8">
        <f t="shared" si="2"/>
        <v>1.1904761904761909E-2</v>
      </c>
      <c r="I8" s="8">
        <f t="shared" si="3"/>
        <v>1.6131598047306121E-2</v>
      </c>
      <c r="J8" s="31"/>
      <c r="K8" s="31"/>
    </row>
    <row r="9" spans="1:11" x14ac:dyDescent="0.2">
      <c r="A9" s="5" t="s">
        <v>36</v>
      </c>
      <c r="B9" s="34">
        <v>3092</v>
      </c>
      <c r="C9" s="6">
        <v>2031.92</v>
      </c>
      <c r="D9" s="8">
        <f t="shared" si="0"/>
        <v>-1.6852146263910971E-2</v>
      </c>
      <c r="E9" s="8">
        <f t="shared" si="1"/>
        <v>-5.9245705787096571E-3</v>
      </c>
      <c r="F9" s="6">
        <v>2031.92</v>
      </c>
      <c r="G9" s="34">
        <v>47.08</v>
      </c>
      <c r="H9" s="8">
        <f t="shared" si="2"/>
        <v>-2.8276573787409793E-2</v>
      </c>
      <c r="I9" s="8">
        <f t="shared" si="3"/>
        <v>-5.9245705787096571E-3</v>
      </c>
      <c r="J9" s="31"/>
      <c r="K9" s="31"/>
    </row>
    <row r="10" spans="1:11" x14ac:dyDescent="0.2">
      <c r="A10" s="5" t="s">
        <v>37</v>
      </c>
      <c r="B10" s="34">
        <v>3064</v>
      </c>
      <c r="C10" s="6">
        <v>2021.99</v>
      </c>
      <c r="D10" s="8">
        <f t="shared" si="0"/>
        <v>-9.0556274256144882E-3</v>
      </c>
      <c r="E10" s="8">
        <f t="shared" si="1"/>
        <v>-4.8870034253317369E-3</v>
      </c>
      <c r="F10" s="6">
        <v>2021.99</v>
      </c>
      <c r="G10" s="34">
        <v>46.36</v>
      </c>
      <c r="H10" s="8">
        <f t="shared" si="2"/>
        <v>-1.5293118096856391E-2</v>
      </c>
      <c r="I10" s="8">
        <f t="shared" si="3"/>
        <v>-4.8870034253317369E-3</v>
      </c>
      <c r="J10" s="31"/>
      <c r="K10" s="31"/>
    </row>
    <row r="11" spans="1:11" x14ac:dyDescent="0.2">
      <c r="A11" s="5" t="s">
        <v>38</v>
      </c>
      <c r="B11" s="34">
        <v>3043</v>
      </c>
      <c r="C11" s="6">
        <v>2017.06</v>
      </c>
      <c r="D11" s="8">
        <f t="shared" si="0"/>
        <v>-6.8537859007832902E-3</v>
      </c>
      <c r="E11" s="8">
        <f t="shared" si="1"/>
        <v>-2.438192078101308E-3</v>
      </c>
      <c r="F11" s="6">
        <v>2017.06</v>
      </c>
      <c r="G11" s="34">
        <v>47.14</v>
      </c>
      <c r="H11" s="8">
        <f t="shared" si="2"/>
        <v>1.682484900776534E-2</v>
      </c>
      <c r="I11" s="8">
        <f t="shared" si="3"/>
        <v>-2.438192078101308E-3</v>
      </c>
      <c r="J11" s="31"/>
      <c r="K11" s="31"/>
    </row>
    <row r="12" spans="1:11" x14ac:dyDescent="0.2">
      <c r="A12" s="5" t="s">
        <v>39</v>
      </c>
      <c r="B12" s="34">
        <v>3063</v>
      </c>
      <c r="C12" s="6">
        <v>2028.92</v>
      </c>
      <c r="D12" s="8">
        <f t="shared" si="0"/>
        <v>6.5724613867893522E-3</v>
      </c>
      <c r="E12" s="8">
        <f t="shared" si="1"/>
        <v>5.8798449228085071E-3</v>
      </c>
      <c r="F12" s="6">
        <v>2028.92</v>
      </c>
      <c r="G12" s="34">
        <v>47.2</v>
      </c>
      <c r="H12" s="8">
        <f t="shared" si="2"/>
        <v>1.2728044123886779E-3</v>
      </c>
      <c r="I12" s="8">
        <f t="shared" si="3"/>
        <v>5.8798449228085071E-3</v>
      </c>
      <c r="J12" s="31"/>
      <c r="K12" s="31"/>
    </row>
    <row r="13" spans="1:11" x14ac:dyDescent="0.2">
      <c r="A13" s="5" t="s">
        <v>40</v>
      </c>
      <c r="B13" s="34">
        <v>3105</v>
      </c>
      <c r="C13" s="6">
        <v>2042.76</v>
      </c>
      <c r="D13" s="8">
        <f t="shared" si="0"/>
        <v>1.3712047012732615E-2</v>
      </c>
      <c r="E13" s="8">
        <f t="shared" si="1"/>
        <v>6.8213630897225701E-3</v>
      </c>
      <c r="F13" s="6">
        <v>2042.76</v>
      </c>
      <c r="G13" s="34">
        <v>48.04</v>
      </c>
      <c r="H13" s="8">
        <f t="shared" si="2"/>
        <v>1.7796610169491446E-2</v>
      </c>
      <c r="I13" s="8">
        <f t="shared" si="3"/>
        <v>6.8213630897225701E-3</v>
      </c>
      <c r="J13" s="31"/>
      <c r="K13" s="31"/>
    </row>
    <row r="14" spans="1:11" x14ac:dyDescent="0.2">
      <c r="A14" s="5" t="s">
        <v>41</v>
      </c>
      <c r="B14" s="34">
        <v>3084</v>
      </c>
      <c r="C14" s="6">
        <v>2038.29</v>
      </c>
      <c r="D14" s="8">
        <f t="shared" si="0"/>
        <v>-6.7632850241545897E-3</v>
      </c>
      <c r="E14" s="8">
        <f t="shared" si="1"/>
        <v>-2.1882159431357707E-3</v>
      </c>
      <c r="F14" s="6">
        <v>2038.29</v>
      </c>
      <c r="G14" s="34">
        <v>47.55</v>
      </c>
      <c r="H14" s="8">
        <f t="shared" si="2"/>
        <v>-1.019983347210662E-2</v>
      </c>
      <c r="I14" s="8">
        <f t="shared" si="3"/>
        <v>-2.1882159431357707E-3</v>
      </c>
    </row>
    <row r="15" spans="1:11" x14ac:dyDescent="0.2">
      <c r="A15" s="5" t="s">
        <v>42</v>
      </c>
      <c r="B15" s="34">
        <v>3127</v>
      </c>
      <c r="C15" s="6">
        <v>2058.77</v>
      </c>
      <c r="D15" s="8">
        <f t="shared" si="0"/>
        <v>1.3942931258106356E-2</v>
      </c>
      <c r="E15" s="8">
        <f t="shared" si="1"/>
        <v>1.0047637971044365E-2</v>
      </c>
      <c r="F15" s="6">
        <v>2058.77</v>
      </c>
      <c r="G15" s="34">
        <v>48.8</v>
      </c>
      <c r="H15" s="8">
        <f t="shared" si="2"/>
        <v>2.6288117770767616E-2</v>
      </c>
      <c r="I15" s="8">
        <f t="shared" si="3"/>
        <v>1.0047637971044365E-2</v>
      </c>
    </row>
    <row r="16" spans="1:11" x14ac:dyDescent="0.2">
      <c r="A16" s="5" t="s">
        <v>43</v>
      </c>
      <c r="B16" s="34">
        <v>3112</v>
      </c>
      <c r="C16" s="6">
        <v>2066.1799999999998</v>
      </c>
      <c r="D16" s="8">
        <f t="shared" si="0"/>
        <v>-4.7969299648225137E-3</v>
      </c>
      <c r="E16" s="8">
        <f t="shared" si="1"/>
        <v>3.5992364372901559E-3</v>
      </c>
      <c r="F16" s="6">
        <v>2066.1799999999998</v>
      </c>
      <c r="G16" s="34">
        <v>48.524999999999999</v>
      </c>
      <c r="H16" s="8">
        <f t="shared" si="2"/>
        <v>-5.6352459016393158E-3</v>
      </c>
      <c r="I16" s="8">
        <f t="shared" si="3"/>
        <v>3.5992364372901559E-3</v>
      </c>
    </row>
    <row r="17" spans="1:9" x14ac:dyDescent="0.2">
      <c r="A17" s="5" t="s">
        <v>44</v>
      </c>
      <c r="B17" s="34">
        <v>3175</v>
      </c>
      <c r="C17" s="6">
        <v>2085.75</v>
      </c>
      <c r="D17" s="8">
        <f t="shared" si="0"/>
        <v>2.0244215938303341E-2</v>
      </c>
      <c r="E17" s="8">
        <f t="shared" si="1"/>
        <v>9.4715852442672777E-3</v>
      </c>
      <c r="F17" s="6">
        <v>2085.75</v>
      </c>
      <c r="G17" s="34">
        <v>49</v>
      </c>
      <c r="H17" s="8">
        <f t="shared" si="2"/>
        <v>9.7887686759402671E-3</v>
      </c>
      <c r="I17" s="8">
        <f t="shared" si="3"/>
        <v>9.4715852442672777E-3</v>
      </c>
    </row>
    <row r="18" spans="1:9" x14ac:dyDescent="0.2">
      <c r="A18" s="5" t="s">
        <v>45</v>
      </c>
      <c r="B18" s="34">
        <v>3176</v>
      </c>
      <c r="C18" s="6">
        <v>2102.9699999999998</v>
      </c>
      <c r="D18" s="8">
        <f t="shared" si="0"/>
        <v>3.1496062992125983E-4</v>
      </c>
      <c r="E18" s="8">
        <f t="shared" si="1"/>
        <v>8.2560230133044716E-3</v>
      </c>
      <c r="F18" s="6">
        <v>2102.9699999999998</v>
      </c>
      <c r="G18" s="34">
        <v>49.305</v>
      </c>
      <c r="H18" s="8">
        <f t="shared" si="2"/>
        <v>6.2244897959183613E-3</v>
      </c>
      <c r="I18" s="8">
        <f t="shared" si="3"/>
        <v>8.2560230133044716E-3</v>
      </c>
    </row>
    <row r="19" spans="1:9" x14ac:dyDescent="0.2">
      <c r="A19" s="5" t="s">
        <v>46</v>
      </c>
      <c r="B19" s="34">
        <v>3154</v>
      </c>
      <c r="C19" s="6">
        <v>2098.15</v>
      </c>
      <c r="D19" s="8">
        <f t="shared" si="0"/>
        <v>-6.9269521410579345E-3</v>
      </c>
      <c r="E19" s="8">
        <f t="shared" si="1"/>
        <v>-2.2919965572498462E-3</v>
      </c>
      <c r="F19" s="6">
        <v>2098.15</v>
      </c>
      <c r="G19" s="34">
        <v>48.73</v>
      </c>
      <c r="H19" s="8">
        <f t="shared" si="2"/>
        <v>-1.1662103234966085E-2</v>
      </c>
      <c r="I19" s="8">
        <f t="shared" si="3"/>
        <v>-2.2919965572498462E-3</v>
      </c>
    </row>
    <row r="20" spans="1:9" x14ac:dyDescent="0.2">
      <c r="A20" s="5" t="s">
        <v>47</v>
      </c>
      <c r="B20" s="34">
        <v>3145</v>
      </c>
      <c r="C20" s="6">
        <v>2094.65</v>
      </c>
      <c r="D20" s="8">
        <f t="shared" si="0"/>
        <v>-2.8535193405199747E-3</v>
      </c>
      <c r="E20" s="8">
        <f t="shared" si="1"/>
        <v>-1.6681362152372327E-3</v>
      </c>
      <c r="F20" s="6">
        <v>2094.65</v>
      </c>
      <c r="G20" s="34">
        <v>48.54</v>
      </c>
      <c r="H20" s="8">
        <f t="shared" si="2"/>
        <v>-3.8990355017442589E-3</v>
      </c>
      <c r="I20" s="8">
        <f t="shared" si="3"/>
        <v>-1.6681362152372327E-3</v>
      </c>
    </row>
    <row r="21" spans="1:9" x14ac:dyDescent="0.2">
      <c r="A21" s="5" t="s">
        <v>48</v>
      </c>
      <c r="B21" s="34">
        <v>3147</v>
      </c>
      <c r="C21" s="6">
        <v>2086.84</v>
      </c>
      <c r="D21" s="8">
        <f t="shared" si="0"/>
        <v>6.3593004769475357E-4</v>
      </c>
      <c r="E21" s="8">
        <f t="shared" si="1"/>
        <v>-3.7285465352206552E-3</v>
      </c>
      <c r="F21" s="6">
        <v>2086.84</v>
      </c>
      <c r="G21" s="34">
        <v>48.274999999999999</v>
      </c>
      <c r="H21" s="8">
        <f t="shared" si="2"/>
        <v>-5.4594149155335926E-3</v>
      </c>
      <c r="I21" s="8">
        <f t="shared" si="3"/>
        <v>-3.7285465352206552E-3</v>
      </c>
    </row>
    <row r="22" spans="1:9" x14ac:dyDescent="0.2">
      <c r="A22" s="5" t="s">
        <v>49</v>
      </c>
      <c r="B22" s="34">
        <v>3188</v>
      </c>
      <c r="C22" s="6">
        <v>2104.91</v>
      </c>
      <c r="D22" s="8">
        <f t="shared" si="0"/>
        <v>1.3028280902446775E-2</v>
      </c>
      <c r="E22" s="8">
        <f t="shared" si="1"/>
        <v>8.6590251289028908E-3</v>
      </c>
      <c r="F22" s="6">
        <v>2104.91</v>
      </c>
      <c r="G22" s="34">
        <v>49</v>
      </c>
      <c r="H22" s="8">
        <f t="shared" si="2"/>
        <v>1.5018125323666524E-2</v>
      </c>
      <c r="I22" s="8">
        <f t="shared" si="3"/>
        <v>8.6590251289028908E-3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2" workbookViewId="0">
      <selection activeCell="A22" sqref="A22:F39"/>
    </sheetView>
  </sheetViews>
  <sheetFormatPr defaultRowHeight="15" x14ac:dyDescent="0.25"/>
  <cols>
    <col min="1" max="1" width="8.42578125" style="35" customWidth="1"/>
    <col min="2" max="9" width="8.42578125" style="36" customWidth="1"/>
    <col min="10" max="16384" width="9.140625" style="4"/>
  </cols>
  <sheetData>
    <row r="1" spans="1:9" x14ac:dyDescent="0.25">
      <c r="A1" s="19" t="s">
        <v>3</v>
      </c>
      <c r="B1" s="39"/>
      <c r="C1" s="39"/>
      <c r="D1" s="39"/>
      <c r="E1" s="39"/>
      <c r="F1" s="39"/>
      <c r="G1" s="39"/>
      <c r="H1" s="39"/>
      <c r="I1" s="39"/>
    </row>
    <row r="2" spans="1:9" ht="15.75" thickBot="1" x14ac:dyDescent="0.3">
      <c r="A2" s="19" t="s">
        <v>64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20" t="s">
        <v>4</v>
      </c>
      <c r="B3" s="40"/>
      <c r="C3" s="39"/>
      <c r="D3" s="39"/>
      <c r="E3" s="39"/>
      <c r="F3" s="39"/>
      <c r="G3" s="39"/>
      <c r="H3" s="39"/>
      <c r="I3" s="39"/>
    </row>
    <row r="4" spans="1:9" x14ac:dyDescent="0.25">
      <c r="A4" s="21" t="s">
        <v>5</v>
      </c>
      <c r="B4" s="37">
        <v>0.81984005865482001</v>
      </c>
      <c r="C4" s="39"/>
      <c r="D4" s="39"/>
      <c r="E4" s="39"/>
      <c r="F4" s="39"/>
      <c r="G4" s="39"/>
      <c r="H4" s="39"/>
      <c r="I4" s="39"/>
    </row>
    <row r="5" spans="1:9" x14ac:dyDescent="0.25">
      <c r="A5" s="21" t="s">
        <v>6</v>
      </c>
      <c r="B5" s="41">
        <v>0.67213772177513864</v>
      </c>
      <c r="C5" s="39"/>
      <c r="D5" s="39"/>
      <c r="E5" s="39"/>
      <c r="F5" s="39"/>
      <c r="G5" s="39"/>
      <c r="H5" s="39"/>
      <c r="I5" s="39"/>
    </row>
    <row r="6" spans="1:9" x14ac:dyDescent="0.25">
      <c r="A6" s="21" t="s">
        <v>7</v>
      </c>
      <c r="B6" s="37">
        <v>0.65392315076264629</v>
      </c>
      <c r="C6" s="39"/>
      <c r="D6" s="39"/>
      <c r="E6" s="39"/>
      <c r="F6" s="39"/>
      <c r="G6" s="39"/>
      <c r="H6" s="39"/>
      <c r="I6" s="39"/>
    </row>
    <row r="7" spans="1:9" x14ac:dyDescent="0.25">
      <c r="A7" s="21" t="s">
        <v>8</v>
      </c>
      <c r="B7" s="37">
        <v>8.6864669148332668E-3</v>
      </c>
      <c r="C7" s="39"/>
      <c r="D7" s="39"/>
      <c r="E7" s="39"/>
      <c r="F7" s="39"/>
      <c r="G7" s="39"/>
      <c r="H7" s="39"/>
      <c r="I7" s="39"/>
    </row>
    <row r="8" spans="1:9" ht="15.75" thickBot="1" x14ac:dyDescent="0.3">
      <c r="A8" s="22" t="s">
        <v>9</v>
      </c>
      <c r="B8" s="38">
        <v>20</v>
      </c>
      <c r="C8" s="39"/>
      <c r="D8" s="39"/>
      <c r="E8" s="39"/>
      <c r="F8" s="39"/>
      <c r="G8" s="39"/>
      <c r="H8" s="39"/>
      <c r="I8" s="39"/>
    </row>
    <row r="9" spans="1:9" x14ac:dyDescent="0.25">
      <c r="A9" s="19"/>
      <c r="B9" s="39"/>
      <c r="C9" s="39"/>
      <c r="D9" s="39"/>
      <c r="E9" s="39"/>
      <c r="F9" s="39"/>
      <c r="G9" s="39"/>
      <c r="H9" s="39"/>
      <c r="I9" s="39"/>
    </row>
    <row r="10" spans="1:9" ht="15.75" thickBot="1" x14ac:dyDescent="0.3">
      <c r="A10" s="19" t="s">
        <v>10</v>
      </c>
      <c r="B10" s="39"/>
      <c r="C10" s="39"/>
      <c r="D10" s="39"/>
      <c r="E10" s="39"/>
      <c r="F10" s="39"/>
      <c r="G10" s="39"/>
      <c r="H10" s="39"/>
      <c r="I10" s="39"/>
    </row>
    <row r="11" spans="1:9" x14ac:dyDescent="0.25">
      <c r="A11" s="23"/>
      <c r="B11" s="42" t="s">
        <v>15</v>
      </c>
      <c r="C11" s="42" t="s">
        <v>16</v>
      </c>
      <c r="D11" s="42" t="s">
        <v>17</v>
      </c>
      <c r="E11" s="42" t="s">
        <v>18</v>
      </c>
      <c r="F11" s="42" t="s">
        <v>19</v>
      </c>
      <c r="G11" s="39"/>
      <c r="H11" s="39"/>
      <c r="I11" s="39"/>
    </row>
    <row r="12" spans="1:9" x14ac:dyDescent="0.25">
      <c r="A12" s="21" t="s">
        <v>11</v>
      </c>
      <c r="B12" s="37">
        <v>1</v>
      </c>
      <c r="C12" s="37">
        <v>2.7843617692816644E-3</v>
      </c>
      <c r="D12" s="37">
        <v>2.7843617692816644E-3</v>
      </c>
      <c r="E12" s="37">
        <v>36.901100844711578</v>
      </c>
      <c r="F12" s="37">
        <v>9.6761383597602116E-6</v>
      </c>
      <c r="G12" s="39"/>
      <c r="H12" s="39"/>
      <c r="I12" s="39"/>
    </row>
    <row r="13" spans="1:9" x14ac:dyDescent="0.25">
      <c r="A13" s="21" t="s">
        <v>12</v>
      </c>
      <c r="B13" s="37">
        <v>18</v>
      </c>
      <c r="C13" s="37">
        <v>1.3581847343248734E-3</v>
      </c>
      <c r="D13" s="37">
        <v>7.5454707462492966E-5</v>
      </c>
      <c r="E13" s="37"/>
      <c r="F13" s="37"/>
      <c r="G13" s="39"/>
      <c r="H13" s="39"/>
      <c r="I13" s="39"/>
    </row>
    <row r="14" spans="1:9" ht="15.75" thickBot="1" x14ac:dyDescent="0.3">
      <c r="A14" s="22" t="s">
        <v>13</v>
      </c>
      <c r="B14" s="38">
        <v>19</v>
      </c>
      <c r="C14" s="38">
        <v>4.142546503606538E-3</v>
      </c>
      <c r="D14" s="38"/>
      <c r="E14" s="38"/>
      <c r="F14" s="38"/>
      <c r="G14" s="39"/>
      <c r="H14" s="39"/>
      <c r="I14" s="39"/>
    </row>
    <row r="15" spans="1:9" ht="15.75" thickBot="1" x14ac:dyDescent="0.3">
      <c r="A15" s="19"/>
      <c r="B15" s="39"/>
      <c r="C15" s="39"/>
      <c r="D15" s="39"/>
      <c r="E15" s="39"/>
      <c r="F15" s="39"/>
      <c r="G15" s="39"/>
      <c r="H15" s="39"/>
      <c r="I15" s="39"/>
    </row>
    <row r="16" spans="1:9" s="9" customFormat="1" ht="36.75" x14ac:dyDescent="0.25">
      <c r="A16" s="24"/>
      <c r="B16" s="43" t="s">
        <v>20</v>
      </c>
      <c r="C16" s="43" t="s">
        <v>8</v>
      </c>
      <c r="D16" s="43" t="s">
        <v>21</v>
      </c>
      <c r="E16" s="43" t="s">
        <v>22</v>
      </c>
      <c r="F16" s="43" t="s">
        <v>23</v>
      </c>
      <c r="G16" s="43" t="s">
        <v>24</v>
      </c>
      <c r="H16" s="43" t="s">
        <v>25</v>
      </c>
      <c r="I16" s="43" t="s">
        <v>26</v>
      </c>
    </row>
    <row r="17" spans="1:9" x14ac:dyDescent="0.25">
      <c r="A17" s="21" t="s">
        <v>14</v>
      </c>
      <c r="B17" s="37">
        <v>-2.3314354223442977E-3</v>
      </c>
      <c r="C17" s="37">
        <v>2.0375637856728974E-3</v>
      </c>
      <c r="D17" s="37">
        <v>-1.1442269629730146</v>
      </c>
      <c r="E17" s="37">
        <v>0.26751806963294222</v>
      </c>
      <c r="F17" s="37">
        <v>-6.6121980880614536E-3</v>
      </c>
      <c r="G17" s="37">
        <v>1.9493272433728586E-3</v>
      </c>
      <c r="H17" s="37">
        <v>-6.6121980880614536E-3</v>
      </c>
      <c r="I17" s="37">
        <v>1.9493272433728586E-3</v>
      </c>
    </row>
    <row r="18" spans="1:9" ht="15.75" thickBot="1" x14ac:dyDescent="0.3">
      <c r="A18" s="22" t="s">
        <v>27</v>
      </c>
      <c r="B18" s="38">
        <v>1.3986921980067548</v>
      </c>
      <c r="C18" s="38">
        <v>0.23025151221941456</v>
      </c>
      <c r="D18" s="38">
        <v>6.0746276301277584</v>
      </c>
      <c r="E18" s="38">
        <v>9.6761383597601946E-6</v>
      </c>
      <c r="F18" s="38">
        <v>0.9149517211861582</v>
      </c>
      <c r="G18" s="38">
        <v>1.8824326748273514</v>
      </c>
      <c r="H18" s="38">
        <v>0.9149517211861582</v>
      </c>
      <c r="I18" s="38">
        <v>1.8824326748273514</v>
      </c>
    </row>
    <row r="19" spans="1:9" x14ac:dyDescent="0.25">
      <c r="A19" s="19"/>
      <c r="B19" s="39"/>
      <c r="C19" s="39"/>
      <c r="D19" s="39"/>
      <c r="E19" s="39"/>
      <c r="F19" s="39"/>
      <c r="G19" s="39"/>
      <c r="H19" s="39"/>
      <c r="I19" s="39"/>
    </row>
    <row r="20" spans="1:9" x14ac:dyDescent="0.25">
      <c r="A20" s="19"/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A21" s="19"/>
      <c r="B21" s="39"/>
      <c r="C21" s="39"/>
      <c r="D21" s="39"/>
      <c r="E21" s="39"/>
      <c r="F21" s="39"/>
      <c r="G21" s="39"/>
      <c r="H21" s="39"/>
      <c r="I21" s="39"/>
    </row>
    <row r="22" spans="1:9" x14ac:dyDescent="0.25">
      <c r="A22" s="19" t="s">
        <v>3</v>
      </c>
      <c r="B22" s="39"/>
      <c r="C22" s="39"/>
      <c r="D22" s="39"/>
      <c r="E22" s="39"/>
      <c r="F22" s="39"/>
      <c r="G22" s="39"/>
      <c r="H22" s="39"/>
      <c r="I22" s="39"/>
    </row>
    <row r="23" spans="1:9" ht="15.75" thickBot="1" x14ac:dyDescent="0.3">
      <c r="A23" s="19" t="s">
        <v>65</v>
      </c>
      <c r="B23" s="39"/>
      <c r="C23" s="39"/>
      <c r="D23" s="39"/>
      <c r="E23" s="39"/>
      <c r="F23" s="39"/>
      <c r="G23" s="39"/>
      <c r="H23" s="39"/>
      <c r="I23" s="39"/>
    </row>
    <row r="24" spans="1:9" x14ac:dyDescent="0.25">
      <c r="A24" s="20" t="s">
        <v>4</v>
      </c>
      <c r="B24" s="40"/>
      <c r="C24" s="39"/>
      <c r="D24" s="39"/>
      <c r="E24" s="39"/>
      <c r="F24" s="39"/>
      <c r="G24" s="39"/>
      <c r="H24" s="39"/>
      <c r="I24" s="39"/>
    </row>
    <row r="25" spans="1:9" x14ac:dyDescent="0.25">
      <c r="A25" s="21" t="s">
        <v>5</v>
      </c>
      <c r="B25" s="37">
        <v>0.68767410948915331</v>
      </c>
      <c r="C25" s="39"/>
      <c r="D25" s="39"/>
      <c r="E25" s="39"/>
      <c r="F25" s="39"/>
      <c r="G25" s="39"/>
      <c r="H25" s="39"/>
      <c r="I25" s="39"/>
    </row>
    <row r="26" spans="1:9" x14ac:dyDescent="0.25">
      <c r="A26" s="21" t="s">
        <v>6</v>
      </c>
      <c r="B26" s="37">
        <v>0.47289568086169997</v>
      </c>
      <c r="C26" s="39"/>
      <c r="D26" s="39"/>
      <c r="E26" s="39"/>
      <c r="F26" s="39"/>
      <c r="G26" s="39"/>
      <c r="H26" s="39"/>
      <c r="I26" s="39"/>
    </row>
    <row r="27" spans="1:9" x14ac:dyDescent="0.25">
      <c r="A27" s="21" t="s">
        <v>7</v>
      </c>
      <c r="B27" s="37">
        <v>0.44361210757623887</v>
      </c>
      <c r="C27" s="39"/>
      <c r="D27" s="39"/>
      <c r="E27" s="39"/>
      <c r="F27" s="39"/>
      <c r="G27" s="39"/>
      <c r="H27" s="39"/>
      <c r="I27" s="39"/>
    </row>
    <row r="28" spans="1:9" x14ac:dyDescent="0.25">
      <c r="A28" s="21" t="s">
        <v>8</v>
      </c>
      <c r="B28" s="37">
        <v>1.326816592293845E-2</v>
      </c>
      <c r="C28" s="39"/>
      <c r="D28" s="39"/>
      <c r="E28" s="39"/>
      <c r="F28" s="39"/>
      <c r="G28" s="39"/>
      <c r="H28" s="39"/>
      <c r="I28" s="39"/>
    </row>
    <row r="29" spans="1:9" ht="15.75" thickBot="1" x14ac:dyDescent="0.3">
      <c r="A29" s="22" t="s">
        <v>9</v>
      </c>
      <c r="B29" s="38">
        <v>20</v>
      </c>
      <c r="C29" s="39"/>
      <c r="D29" s="39"/>
      <c r="E29" s="39"/>
      <c r="F29" s="39"/>
      <c r="G29" s="39"/>
      <c r="H29" s="39"/>
      <c r="I29" s="39"/>
    </row>
    <row r="30" spans="1:9" x14ac:dyDescent="0.25">
      <c r="A30" s="19"/>
      <c r="B30" s="39"/>
      <c r="C30" s="39"/>
      <c r="D30" s="39"/>
      <c r="E30" s="39"/>
      <c r="F30" s="39"/>
      <c r="G30" s="39"/>
      <c r="H30" s="39"/>
      <c r="I30" s="39"/>
    </row>
    <row r="31" spans="1:9" ht="15.75" thickBot="1" x14ac:dyDescent="0.3">
      <c r="A31" s="19" t="s">
        <v>10</v>
      </c>
      <c r="B31" s="39"/>
      <c r="C31" s="39"/>
      <c r="D31" s="39"/>
      <c r="E31" s="39"/>
      <c r="F31" s="39"/>
      <c r="G31" s="39"/>
      <c r="H31" s="39"/>
      <c r="I31" s="39"/>
    </row>
    <row r="32" spans="1:9" x14ac:dyDescent="0.25">
      <c r="A32" s="23"/>
      <c r="B32" s="42" t="s">
        <v>15</v>
      </c>
      <c r="C32" s="42" t="s">
        <v>16</v>
      </c>
      <c r="D32" s="42" t="s">
        <v>17</v>
      </c>
      <c r="E32" s="42" t="s">
        <v>18</v>
      </c>
      <c r="F32" s="42" t="s">
        <v>19</v>
      </c>
      <c r="G32" s="39"/>
      <c r="H32" s="39"/>
      <c r="I32" s="39"/>
    </row>
    <row r="33" spans="1:9" x14ac:dyDescent="0.25">
      <c r="A33" s="21" t="s">
        <v>11</v>
      </c>
      <c r="B33" s="37">
        <v>1</v>
      </c>
      <c r="C33" s="37">
        <v>2.8429097008698524E-3</v>
      </c>
      <c r="D33" s="37">
        <v>2.8429097008698524E-3</v>
      </c>
      <c r="E33" s="37">
        <v>16.148837993636729</v>
      </c>
      <c r="F33" s="37">
        <v>8.0582074170107128E-4</v>
      </c>
      <c r="G33" s="39"/>
      <c r="H33" s="39"/>
      <c r="I33" s="39"/>
    </row>
    <row r="34" spans="1:9" x14ac:dyDescent="0.25">
      <c r="A34" s="21" t="s">
        <v>12</v>
      </c>
      <c r="B34" s="37">
        <v>18</v>
      </c>
      <c r="C34" s="37">
        <v>3.1687960852552518E-3</v>
      </c>
      <c r="D34" s="37">
        <v>1.7604422695862511E-4</v>
      </c>
      <c r="E34" s="37"/>
      <c r="F34" s="37"/>
      <c r="G34" s="39"/>
      <c r="H34" s="39"/>
      <c r="I34" s="39"/>
    </row>
    <row r="35" spans="1:9" ht="15.75" thickBot="1" x14ac:dyDescent="0.3">
      <c r="A35" s="22" t="s">
        <v>13</v>
      </c>
      <c r="B35" s="38">
        <v>19</v>
      </c>
      <c r="C35" s="38">
        <v>6.0117057861251042E-3</v>
      </c>
      <c r="D35" s="38"/>
      <c r="E35" s="38"/>
      <c r="F35" s="38"/>
      <c r="G35" s="39"/>
      <c r="H35" s="39"/>
      <c r="I35" s="39"/>
    </row>
    <row r="36" spans="1:9" ht="15.75" thickBot="1" x14ac:dyDescent="0.3">
      <c r="A36" s="19"/>
      <c r="B36" s="39"/>
      <c r="C36" s="39"/>
      <c r="D36" s="39"/>
      <c r="E36" s="39"/>
      <c r="F36" s="39"/>
      <c r="G36" s="39"/>
      <c r="H36" s="39"/>
      <c r="I36" s="39"/>
    </row>
    <row r="37" spans="1:9" s="9" customFormat="1" ht="36.75" x14ac:dyDescent="0.25">
      <c r="A37" s="24"/>
      <c r="B37" s="43" t="s">
        <v>20</v>
      </c>
      <c r="C37" s="43" t="s">
        <v>8</v>
      </c>
      <c r="D37" s="43" t="s">
        <v>21</v>
      </c>
      <c r="E37" s="43" t="s">
        <v>22</v>
      </c>
      <c r="F37" s="43" t="s">
        <v>23</v>
      </c>
      <c r="G37" s="43" t="s">
        <v>24</v>
      </c>
      <c r="H37" s="43" t="s">
        <v>25</v>
      </c>
      <c r="I37" s="43" t="s">
        <v>26</v>
      </c>
    </row>
    <row r="38" spans="1:9" x14ac:dyDescent="0.25">
      <c r="A38" s="21" t="s">
        <v>14</v>
      </c>
      <c r="B38" s="37">
        <v>-3.8297115025933384E-3</v>
      </c>
      <c r="C38" s="37">
        <v>3.1122819728597933E-3</v>
      </c>
      <c r="D38" s="37">
        <v>-1.2305155946632682</v>
      </c>
      <c r="E38" s="37">
        <v>0.23434298218255123</v>
      </c>
      <c r="F38" s="37">
        <v>-1.0368373294819338E-2</v>
      </c>
      <c r="G38" s="37">
        <v>2.7089502896326611E-3</v>
      </c>
      <c r="H38" s="37">
        <v>-1.0368373294819338E-2</v>
      </c>
      <c r="I38" s="37">
        <v>2.7089502896326611E-3</v>
      </c>
    </row>
    <row r="39" spans="1:9" ht="15.75" thickBot="1" x14ac:dyDescent="0.3">
      <c r="A39" s="22" t="s">
        <v>27</v>
      </c>
      <c r="B39" s="38">
        <v>1.4133211368242553</v>
      </c>
      <c r="C39" s="38">
        <v>0.35169825638981578</v>
      </c>
      <c r="D39" s="38">
        <v>4.0185616821988352</v>
      </c>
      <c r="E39" s="38">
        <v>8.0582074170107128E-4</v>
      </c>
      <c r="F39" s="38">
        <v>0.67443051846054791</v>
      </c>
      <c r="G39" s="38">
        <v>2.1522117551879627</v>
      </c>
      <c r="H39" s="38">
        <v>0.67443051846054791</v>
      </c>
      <c r="I39" s="38">
        <v>2.1522117551879627</v>
      </c>
    </row>
    <row r="40" spans="1:9" x14ac:dyDescent="0.25">
      <c r="A40" s="19"/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19"/>
      <c r="B41" s="39"/>
      <c r="C41" s="39"/>
      <c r="D41" s="39"/>
      <c r="E41" s="39"/>
      <c r="F41" s="39"/>
      <c r="G41" s="39"/>
      <c r="H41" s="39"/>
      <c r="I41" s="39"/>
    </row>
    <row r="42" spans="1:9" x14ac:dyDescent="0.25">
      <c r="A42" s="19"/>
      <c r="B42" s="39"/>
      <c r="C42" s="39"/>
      <c r="D42" s="39"/>
      <c r="E42" s="39"/>
      <c r="F42" s="39"/>
      <c r="G42" s="39"/>
      <c r="H42" s="39"/>
      <c r="I42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B1" workbookViewId="0">
      <selection activeCell="B43" sqref="B43:G60"/>
    </sheetView>
  </sheetViews>
  <sheetFormatPr defaultRowHeight="15" x14ac:dyDescent="0.25"/>
  <cols>
    <col min="1" max="1" width="18.7109375" customWidth="1"/>
    <col min="2" max="4" width="8.7109375" customWidth="1"/>
    <col min="5" max="8" width="8.7109375" style="12" customWidth="1"/>
    <col min="9" max="9" width="8.7109375" customWidth="1"/>
  </cols>
  <sheetData>
    <row r="1" spans="1:8" ht="26.25" x14ac:dyDescent="0.25">
      <c r="A1" s="1" t="s">
        <v>1</v>
      </c>
      <c r="B1" s="1" t="s">
        <v>0</v>
      </c>
      <c r="C1" s="1" t="s">
        <v>60</v>
      </c>
      <c r="D1" s="28" t="s">
        <v>61</v>
      </c>
      <c r="E1" s="28"/>
      <c r="F1" s="5" t="s">
        <v>62</v>
      </c>
      <c r="G1" s="14" t="s">
        <v>63</v>
      </c>
      <c r="H1" s="28"/>
    </row>
    <row r="2" spans="1:8" x14ac:dyDescent="0.25">
      <c r="A2" s="1">
        <v>1</v>
      </c>
      <c r="B2" s="5" t="s">
        <v>29</v>
      </c>
      <c r="C2" s="1">
        <f>'данные модели'!B2</f>
        <v>3106</v>
      </c>
      <c r="D2" s="28"/>
      <c r="E2" s="28"/>
      <c r="F2" s="29">
        <f>'данные модели'!G2</f>
        <v>49.2</v>
      </c>
      <c r="G2" s="28"/>
      <c r="H2" s="28"/>
    </row>
    <row r="3" spans="1:8" x14ac:dyDescent="0.25">
      <c r="A3" s="1">
        <v>2</v>
      </c>
      <c r="B3" s="5" t="s">
        <v>30</v>
      </c>
      <c r="C3" s="1">
        <f>'данные модели'!B3</f>
        <v>2983</v>
      </c>
      <c r="D3" s="28">
        <f t="shared" ref="D3:D22" si="0">(C3-C2)/C2</f>
        <v>-3.9600772698003862E-2</v>
      </c>
      <c r="E3" s="28"/>
      <c r="F3" s="29">
        <f>'данные модели'!G3</f>
        <v>46.7</v>
      </c>
      <c r="G3" s="28">
        <f>'данные модели'!H3</f>
        <v>-5.08130081300813E-2</v>
      </c>
      <c r="H3" s="28"/>
    </row>
    <row r="4" spans="1:8" x14ac:dyDescent="0.25">
      <c r="A4" s="1">
        <v>3</v>
      </c>
      <c r="B4" s="5" t="s">
        <v>31</v>
      </c>
      <c r="C4" s="1">
        <f>'данные модели'!B4</f>
        <v>2984</v>
      </c>
      <c r="D4" s="28">
        <f t="shared" si="0"/>
        <v>3.3523298692591353E-4</v>
      </c>
      <c r="E4" s="28">
        <f t="shared" ref="E4:E22" si="1">D3</f>
        <v>-3.9600772698003862E-2</v>
      </c>
      <c r="F4" s="29">
        <f>'данные модели'!G4</f>
        <v>46.57</v>
      </c>
      <c r="G4" s="28">
        <f>'данные модели'!H4</f>
        <v>-2.7837259100642942E-3</v>
      </c>
      <c r="H4" s="28">
        <f>G3</f>
        <v>-5.08130081300813E-2</v>
      </c>
    </row>
    <row r="5" spans="1:8" x14ac:dyDescent="0.25">
      <c r="A5" s="1">
        <v>7</v>
      </c>
      <c r="B5" s="5" t="s">
        <v>32</v>
      </c>
      <c r="C5" s="1">
        <f>'данные модели'!B5</f>
        <v>2991</v>
      </c>
      <c r="D5" s="28">
        <f t="shared" si="0"/>
        <v>2.3458445040214475E-3</v>
      </c>
      <c r="E5" s="28">
        <f t="shared" si="1"/>
        <v>3.3523298692591353E-4</v>
      </c>
      <c r="F5" s="29">
        <f>'данные модели'!G5</f>
        <v>47.05</v>
      </c>
      <c r="G5" s="28">
        <f>'данные модели'!H5</f>
        <v>1.0307064633884408E-2</v>
      </c>
      <c r="H5" s="28">
        <f t="shared" ref="H5:H22" si="2">G4</f>
        <v>-2.7837259100642942E-3</v>
      </c>
    </row>
    <row r="6" spans="1:8" x14ac:dyDescent="0.25">
      <c r="A6" s="1">
        <v>8</v>
      </c>
      <c r="B6" s="5" t="s">
        <v>33</v>
      </c>
      <c r="C6" s="1">
        <f>'данные модели'!B6</f>
        <v>3030</v>
      </c>
      <c r="D6" s="28">
        <f t="shared" si="0"/>
        <v>1.3039117352056168E-2</v>
      </c>
      <c r="E6" s="28">
        <f t="shared" si="1"/>
        <v>2.3458445040214475E-3</v>
      </c>
      <c r="F6" s="29">
        <f>'данные модели'!G6</f>
        <v>47.6</v>
      </c>
      <c r="G6" s="28">
        <f>'данные модели'!H6</f>
        <v>1.168969181721582E-2</v>
      </c>
      <c r="H6" s="28">
        <f t="shared" si="2"/>
        <v>1.0307064633884408E-2</v>
      </c>
    </row>
    <row r="7" spans="1:8" x14ac:dyDescent="0.25">
      <c r="A7" s="1">
        <v>9</v>
      </c>
      <c r="B7" s="5" t="s">
        <v>34</v>
      </c>
      <c r="C7" s="1">
        <f>'данные модели'!B7</f>
        <v>3058</v>
      </c>
      <c r="D7" s="28">
        <f t="shared" si="0"/>
        <v>9.240924092409241E-3</v>
      </c>
      <c r="E7" s="28">
        <f t="shared" si="1"/>
        <v>1.3039117352056168E-2</v>
      </c>
      <c r="F7" s="29">
        <f>'данные модели'!G7</f>
        <v>47.88</v>
      </c>
      <c r="G7" s="28">
        <f>'данные модели'!H7</f>
        <v>5.8823529411764939E-3</v>
      </c>
      <c r="H7" s="28">
        <f t="shared" si="2"/>
        <v>1.168969181721582E-2</v>
      </c>
    </row>
    <row r="8" spans="1:8" x14ac:dyDescent="0.25">
      <c r="A8" s="1">
        <v>10</v>
      </c>
      <c r="B8" s="5" t="s">
        <v>35</v>
      </c>
      <c r="C8" s="1">
        <f>'данные модели'!B8</f>
        <v>3145</v>
      </c>
      <c r="D8" s="28">
        <f t="shared" si="0"/>
        <v>2.8449967298888164E-2</v>
      </c>
      <c r="E8" s="28">
        <f t="shared" si="1"/>
        <v>9.240924092409241E-3</v>
      </c>
      <c r="F8" s="29">
        <f>'данные модели'!G8</f>
        <v>48.45</v>
      </c>
      <c r="G8" s="28">
        <f>'данные модели'!H8</f>
        <v>1.1904761904761909E-2</v>
      </c>
      <c r="H8" s="28">
        <f t="shared" si="2"/>
        <v>5.8823529411764939E-3</v>
      </c>
    </row>
    <row r="9" spans="1:8" x14ac:dyDescent="0.25">
      <c r="A9" s="1">
        <v>11</v>
      </c>
      <c r="B9" s="5" t="s">
        <v>36</v>
      </c>
      <c r="C9" s="1">
        <f>'данные модели'!B9</f>
        <v>3092</v>
      </c>
      <c r="D9" s="28">
        <f t="shared" si="0"/>
        <v>-1.6852146263910971E-2</v>
      </c>
      <c r="E9" s="28">
        <f t="shared" si="1"/>
        <v>2.8449967298888164E-2</v>
      </c>
      <c r="F9" s="29">
        <f>'данные модели'!G9</f>
        <v>47.08</v>
      </c>
      <c r="G9" s="28">
        <f>'данные модели'!H9</f>
        <v>-2.8276573787409793E-2</v>
      </c>
      <c r="H9" s="28">
        <f t="shared" si="2"/>
        <v>1.1904761904761909E-2</v>
      </c>
    </row>
    <row r="10" spans="1:8" x14ac:dyDescent="0.25">
      <c r="A10" s="1">
        <v>14</v>
      </c>
      <c r="B10" s="5" t="s">
        <v>37</v>
      </c>
      <c r="C10" s="1">
        <f>'данные модели'!B10</f>
        <v>3064</v>
      </c>
      <c r="D10" s="28">
        <f t="shared" si="0"/>
        <v>-9.0556274256144882E-3</v>
      </c>
      <c r="E10" s="28">
        <f t="shared" si="1"/>
        <v>-1.6852146263910971E-2</v>
      </c>
      <c r="F10" s="29">
        <f>'данные модели'!G10</f>
        <v>46.36</v>
      </c>
      <c r="G10" s="28">
        <f>'данные модели'!H10</f>
        <v>-1.5293118096856391E-2</v>
      </c>
      <c r="H10" s="28">
        <f t="shared" si="2"/>
        <v>-2.8276573787409793E-2</v>
      </c>
    </row>
    <row r="11" spans="1:8" ht="66.75" hidden="1" customHeight="1" x14ac:dyDescent="0.25">
      <c r="A11" s="1">
        <v>15</v>
      </c>
      <c r="B11" s="5" t="s">
        <v>38</v>
      </c>
      <c r="C11" s="1">
        <f>'данные модели'!B11</f>
        <v>3043</v>
      </c>
      <c r="D11" s="28">
        <f t="shared" si="0"/>
        <v>-6.8537859007832902E-3</v>
      </c>
      <c r="E11" s="28">
        <f t="shared" si="1"/>
        <v>-9.0556274256144882E-3</v>
      </c>
      <c r="F11" s="29">
        <f>'данные модели'!G11</f>
        <v>47.14</v>
      </c>
      <c r="G11" s="28">
        <f>'данные модели'!H11</f>
        <v>1.682484900776534E-2</v>
      </c>
      <c r="H11" s="28">
        <f t="shared" si="2"/>
        <v>-1.5293118096856391E-2</v>
      </c>
    </row>
    <row r="12" spans="1:8" ht="66.75" hidden="1" customHeight="1" x14ac:dyDescent="0.25">
      <c r="A12" s="1">
        <v>16</v>
      </c>
      <c r="B12" s="5" t="s">
        <v>39</v>
      </c>
      <c r="C12" s="1">
        <f>'данные модели'!B12</f>
        <v>3063</v>
      </c>
      <c r="D12" s="28">
        <f t="shared" si="0"/>
        <v>6.5724613867893522E-3</v>
      </c>
      <c r="E12" s="28">
        <f t="shared" si="1"/>
        <v>-6.8537859007832902E-3</v>
      </c>
      <c r="F12" s="29">
        <f>'данные модели'!G12</f>
        <v>47.2</v>
      </c>
      <c r="G12" s="28">
        <f>'данные модели'!H12</f>
        <v>1.2728044123886779E-3</v>
      </c>
      <c r="H12" s="28">
        <f t="shared" si="2"/>
        <v>1.682484900776534E-2</v>
      </c>
    </row>
    <row r="13" spans="1:8" ht="66.75" hidden="1" customHeight="1" x14ac:dyDescent="0.25">
      <c r="A13" s="1">
        <v>17</v>
      </c>
      <c r="B13" s="5" t="s">
        <v>40</v>
      </c>
      <c r="C13" s="1">
        <f>'данные модели'!B13</f>
        <v>3105</v>
      </c>
      <c r="D13" s="28">
        <f t="shared" si="0"/>
        <v>1.3712047012732615E-2</v>
      </c>
      <c r="E13" s="28">
        <f t="shared" si="1"/>
        <v>6.5724613867893522E-3</v>
      </c>
      <c r="F13" s="29">
        <f>'данные модели'!G13</f>
        <v>48.04</v>
      </c>
      <c r="G13" s="28">
        <f>'данные модели'!H13</f>
        <v>1.7796610169491446E-2</v>
      </c>
      <c r="H13" s="28">
        <f t="shared" si="2"/>
        <v>1.2728044123886779E-3</v>
      </c>
    </row>
    <row r="14" spans="1:8" ht="66.75" hidden="1" customHeight="1" x14ac:dyDescent="0.25">
      <c r="A14" s="1">
        <v>18</v>
      </c>
      <c r="B14" s="5" t="s">
        <v>41</v>
      </c>
      <c r="C14" s="1">
        <f>'данные модели'!B14</f>
        <v>3084</v>
      </c>
      <c r="D14" s="28">
        <f t="shared" si="0"/>
        <v>-6.7632850241545897E-3</v>
      </c>
      <c r="E14" s="28">
        <f t="shared" si="1"/>
        <v>1.3712047012732615E-2</v>
      </c>
      <c r="F14" s="29">
        <f>'данные модели'!G14</f>
        <v>47.55</v>
      </c>
      <c r="G14" s="28">
        <f>'данные модели'!H14</f>
        <v>-1.019983347210662E-2</v>
      </c>
      <c r="H14" s="28">
        <f t="shared" si="2"/>
        <v>1.7796610169491446E-2</v>
      </c>
    </row>
    <row r="15" spans="1:8" ht="66.75" hidden="1" customHeight="1" thickBot="1" x14ac:dyDescent="0.25">
      <c r="A15" s="1">
        <v>21</v>
      </c>
      <c r="B15" s="5" t="s">
        <v>42</v>
      </c>
      <c r="C15" s="1">
        <f>'данные модели'!B15</f>
        <v>3127</v>
      </c>
      <c r="D15" s="28">
        <f t="shared" si="0"/>
        <v>1.3942931258106356E-2</v>
      </c>
      <c r="E15" s="28">
        <f t="shared" si="1"/>
        <v>-6.7632850241545897E-3</v>
      </c>
      <c r="F15" s="29">
        <f>'данные модели'!G15</f>
        <v>48.8</v>
      </c>
      <c r="G15" s="28">
        <f>'данные модели'!H15</f>
        <v>2.6288117770767616E-2</v>
      </c>
      <c r="H15" s="28">
        <f t="shared" si="2"/>
        <v>-1.019983347210662E-2</v>
      </c>
    </row>
    <row r="16" spans="1:8" ht="66.75" hidden="1" customHeight="1" x14ac:dyDescent="0.25">
      <c r="A16" s="1">
        <v>22</v>
      </c>
      <c r="B16" s="5" t="s">
        <v>43</v>
      </c>
      <c r="C16" s="1">
        <f>'данные модели'!B16</f>
        <v>3112</v>
      </c>
      <c r="D16" s="28">
        <f t="shared" si="0"/>
        <v>-4.7969299648225137E-3</v>
      </c>
      <c r="E16" s="28">
        <f t="shared" si="1"/>
        <v>1.3942931258106356E-2</v>
      </c>
      <c r="F16" s="29">
        <f>'данные модели'!G16</f>
        <v>48.524999999999999</v>
      </c>
      <c r="G16" s="28">
        <f>'данные модели'!H16</f>
        <v>-5.6352459016393158E-3</v>
      </c>
      <c r="H16" s="28">
        <f t="shared" si="2"/>
        <v>2.6288117770767616E-2</v>
      </c>
    </row>
    <row r="17" spans="1:10" x14ac:dyDescent="0.25">
      <c r="A17" s="1">
        <v>23</v>
      </c>
      <c r="B17" s="5" t="s">
        <v>44</v>
      </c>
      <c r="C17" s="1">
        <f>'данные модели'!B17</f>
        <v>3175</v>
      </c>
      <c r="D17" s="28">
        <f t="shared" si="0"/>
        <v>2.0244215938303341E-2</v>
      </c>
      <c r="E17" s="28">
        <f t="shared" si="1"/>
        <v>-4.7969299648225137E-3</v>
      </c>
      <c r="F17" s="29">
        <f>'данные модели'!G17</f>
        <v>49</v>
      </c>
      <c r="G17" s="28">
        <f>'данные модели'!H17</f>
        <v>9.7887686759402671E-3</v>
      </c>
      <c r="H17" s="28">
        <f t="shared" si="2"/>
        <v>-5.6352459016393158E-3</v>
      </c>
    </row>
    <row r="18" spans="1:10" x14ac:dyDescent="0.25">
      <c r="A18" s="1">
        <v>24</v>
      </c>
      <c r="B18" s="5" t="s">
        <v>45</v>
      </c>
      <c r="C18" s="1">
        <f>'данные модели'!B18</f>
        <v>3176</v>
      </c>
      <c r="D18" s="28">
        <f t="shared" si="0"/>
        <v>3.1496062992125983E-4</v>
      </c>
      <c r="E18" s="28">
        <f t="shared" si="1"/>
        <v>2.0244215938303341E-2</v>
      </c>
      <c r="F18" s="29">
        <f>'данные модели'!G18</f>
        <v>49.305</v>
      </c>
      <c r="G18" s="28">
        <f>'данные модели'!H18</f>
        <v>6.2244897959183613E-3</v>
      </c>
      <c r="H18" s="28">
        <f t="shared" si="2"/>
        <v>9.7887686759402671E-3</v>
      </c>
    </row>
    <row r="19" spans="1:10" x14ac:dyDescent="0.25">
      <c r="A19" s="1">
        <v>25</v>
      </c>
      <c r="B19" s="5" t="s">
        <v>46</v>
      </c>
      <c r="C19" s="1">
        <f>'данные модели'!B19</f>
        <v>3154</v>
      </c>
      <c r="D19" s="28">
        <f t="shared" si="0"/>
        <v>-6.9269521410579345E-3</v>
      </c>
      <c r="E19" s="28">
        <f t="shared" si="1"/>
        <v>3.1496062992125983E-4</v>
      </c>
      <c r="F19" s="29">
        <f>'данные модели'!G19</f>
        <v>48.73</v>
      </c>
      <c r="G19" s="28">
        <f>'данные модели'!H19</f>
        <v>-1.1662103234966085E-2</v>
      </c>
      <c r="H19" s="28">
        <f t="shared" si="2"/>
        <v>6.2244897959183613E-3</v>
      </c>
    </row>
    <row r="20" spans="1:10" x14ac:dyDescent="0.25">
      <c r="A20" s="1">
        <v>28</v>
      </c>
      <c r="B20" s="5" t="s">
        <v>47</v>
      </c>
      <c r="C20" s="1">
        <f>'данные модели'!B20</f>
        <v>3145</v>
      </c>
      <c r="D20" s="28">
        <f t="shared" si="0"/>
        <v>-2.8535193405199747E-3</v>
      </c>
      <c r="E20" s="28">
        <f t="shared" si="1"/>
        <v>-6.9269521410579345E-3</v>
      </c>
      <c r="F20" s="29">
        <f>'данные модели'!G20</f>
        <v>48.54</v>
      </c>
      <c r="G20" s="28">
        <f>'данные модели'!H20</f>
        <v>-3.8990355017442589E-3</v>
      </c>
      <c r="H20" s="28">
        <f t="shared" si="2"/>
        <v>-1.1662103234966085E-2</v>
      </c>
    </row>
    <row r="21" spans="1:10" x14ac:dyDescent="0.25">
      <c r="A21" s="1">
        <v>29</v>
      </c>
      <c r="B21" s="5" t="s">
        <v>48</v>
      </c>
      <c r="C21" s="1">
        <f>'данные модели'!B21</f>
        <v>3147</v>
      </c>
      <c r="D21" s="28">
        <f t="shared" si="0"/>
        <v>6.3593004769475357E-4</v>
      </c>
      <c r="E21" s="28">
        <f t="shared" si="1"/>
        <v>-2.8535193405199747E-3</v>
      </c>
      <c r="F21" s="29">
        <f>'данные модели'!G21</f>
        <v>48.274999999999999</v>
      </c>
      <c r="G21" s="28">
        <f>'данные модели'!H21</f>
        <v>-5.4594149155335926E-3</v>
      </c>
      <c r="H21" s="28">
        <f t="shared" si="2"/>
        <v>-3.8990355017442589E-3</v>
      </c>
    </row>
    <row r="22" spans="1:10" x14ac:dyDescent="0.25">
      <c r="A22" s="1">
        <v>30</v>
      </c>
      <c r="B22" s="5" t="s">
        <v>49</v>
      </c>
      <c r="C22" s="1">
        <f>'данные модели'!B22</f>
        <v>3188</v>
      </c>
      <c r="D22" s="28">
        <f t="shared" si="0"/>
        <v>1.3028280902446775E-2</v>
      </c>
      <c r="E22" s="28">
        <f t="shared" si="1"/>
        <v>6.3593004769475357E-4</v>
      </c>
      <c r="F22" s="29">
        <f>'данные модели'!G22</f>
        <v>49</v>
      </c>
      <c r="G22" s="28">
        <f>'данные модели'!H22</f>
        <v>1.5018125323666524E-2</v>
      </c>
      <c r="H22" s="28">
        <f t="shared" si="2"/>
        <v>-5.4594149155335926E-3</v>
      </c>
    </row>
    <row r="23" spans="1:10" x14ac:dyDescent="0.25">
      <c r="D23" s="12"/>
      <c r="F23" s="13"/>
    </row>
    <row r="24" spans="1:10" x14ac:dyDescent="0.25">
      <c r="B24" s="39" t="s">
        <v>3</v>
      </c>
      <c r="C24" s="39"/>
      <c r="D24" s="39"/>
      <c r="E24" s="39"/>
      <c r="F24" s="39"/>
      <c r="G24" s="39"/>
      <c r="H24" s="39"/>
      <c r="I24" s="19"/>
      <c r="J24" s="19"/>
    </row>
    <row r="25" spans="1:10" ht="15.75" thickBot="1" x14ac:dyDescent="0.3">
      <c r="B25" s="44" t="s">
        <v>56</v>
      </c>
      <c r="C25" s="39"/>
      <c r="D25" s="39"/>
      <c r="E25" s="39"/>
      <c r="F25" s="39"/>
      <c r="G25" s="39"/>
      <c r="H25" s="39"/>
      <c r="I25" s="19"/>
      <c r="J25" s="19"/>
    </row>
    <row r="26" spans="1:10" x14ac:dyDescent="0.25">
      <c r="B26" s="40" t="s">
        <v>4</v>
      </c>
      <c r="C26" s="40"/>
      <c r="D26" s="39"/>
      <c r="E26" s="39"/>
      <c r="F26" s="39"/>
      <c r="G26" s="39"/>
      <c r="H26" s="39"/>
      <c r="I26" s="19"/>
      <c r="J26" s="19"/>
    </row>
    <row r="27" spans="1:10" x14ac:dyDescent="0.25">
      <c r="B27" s="37" t="s">
        <v>5</v>
      </c>
      <c r="C27" s="37">
        <v>6.2571796892171919E-2</v>
      </c>
      <c r="D27" s="39"/>
      <c r="E27" s="39"/>
      <c r="F27" s="39"/>
      <c r="G27" s="39"/>
      <c r="H27" s="39"/>
      <c r="I27" s="19"/>
      <c r="J27" s="19"/>
    </row>
    <row r="28" spans="1:10" x14ac:dyDescent="0.25">
      <c r="B28" s="37" t="s">
        <v>6</v>
      </c>
      <c r="C28" s="37">
        <v>3.9152297663152145E-3</v>
      </c>
      <c r="D28" s="39"/>
      <c r="E28" s="39"/>
      <c r="F28" s="39"/>
      <c r="G28" s="39"/>
      <c r="H28" s="39"/>
      <c r="I28" s="19"/>
      <c r="J28" s="19"/>
    </row>
    <row r="29" spans="1:10" x14ac:dyDescent="0.25">
      <c r="B29" s="37" t="s">
        <v>7</v>
      </c>
      <c r="C29" s="37">
        <v>-5.4677992012136828E-2</v>
      </c>
      <c r="D29" s="39"/>
      <c r="E29" s="39"/>
      <c r="F29" s="39"/>
      <c r="G29" s="39"/>
      <c r="H29" s="39"/>
      <c r="I29" s="19"/>
      <c r="J29" s="19"/>
    </row>
    <row r="30" spans="1:10" x14ac:dyDescent="0.25">
      <c r="B30" s="37" t="s">
        <v>8</v>
      </c>
      <c r="C30" s="37">
        <v>1.1789906222486931E-2</v>
      </c>
      <c r="D30" s="39"/>
      <c r="E30" s="39"/>
      <c r="F30" s="39"/>
      <c r="G30" s="39"/>
      <c r="H30" s="39"/>
      <c r="I30" s="19"/>
      <c r="J30" s="19"/>
    </row>
    <row r="31" spans="1:10" ht="15.75" thickBot="1" x14ac:dyDescent="0.3">
      <c r="B31" s="38" t="s">
        <v>9</v>
      </c>
      <c r="C31" s="38">
        <v>19</v>
      </c>
      <c r="D31" s="39"/>
      <c r="E31" s="39"/>
      <c r="F31" s="39"/>
      <c r="G31" s="39"/>
      <c r="H31" s="39"/>
      <c r="I31" s="19"/>
      <c r="J31" s="19"/>
    </row>
    <row r="32" spans="1:10" x14ac:dyDescent="0.25">
      <c r="B32" s="39"/>
      <c r="C32" s="39"/>
      <c r="D32" s="39"/>
      <c r="E32" s="39"/>
      <c r="F32" s="39"/>
      <c r="G32" s="39"/>
      <c r="H32" s="39"/>
      <c r="I32" s="19"/>
      <c r="J32" s="19"/>
    </row>
    <row r="33" spans="2:10" ht="15.75" thickBot="1" x14ac:dyDescent="0.3">
      <c r="B33" s="39" t="s">
        <v>10</v>
      </c>
      <c r="C33" s="39"/>
      <c r="D33" s="39"/>
      <c r="E33" s="39"/>
      <c r="F33" s="39"/>
      <c r="G33" s="39"/>
      <c r="H33" s="39"/>
      <c r="I33" s="19"/>
      <c r="J33" s="19"/>
    </row>
    <row r="34" spans="2:10" x14ac:dyDescent="0.25">
      <c r="B34" s="42"/>
      <c r="C34" s="42" t="s">
        <v>15</v>
      </c>
      <c r="D34" s="42" t="s">
        <v>16</v>
      </c>
      <c r="E34" s="42" t="s">
        <v>17</v>
      </c>
      <c r="F34" s="42" t="s">
        <v>18</v>
      </c>
      <c r="G34" s="42" t="s">
        <v>19</v>
      </c>
      <c r="H34" s="39"/>
      <c r="I34" s="19"/>
      <c r="J34" s="19"/>
    </row>
    <row r="35" spans="2:10" x14ac:dyDescent="0.25">
      <c r="B35" s="37" t="s">
        <v>11</v>
      </c>
      <c r="C35" s="37">
        <v>1</v>
      </c>
      <c r="D35" s="37">
        <v>9.2881790048553008E-6</v>
      </c>
      <c r="E35" s="37">
        <v>9.2881790048553008E-6</v>
      </c>
      <c r="F35" s="37">
        <v>6.6820523730870537E-2</v>
      </c>
      <c r="G35" s="37">
        <v>0.79912731136190918</v>
      </c>
      <c r="H35" s="39"/>
      <c r="I35" s="19"/>
      <c r="J35" s="19"/>
    </row>
    <row r="36" spans="2:10" x14ac:dyDescent="0.25">
      <c r="B36" s="37" t="s">
        <v>12</v>
      </c>
      <c r="C36" s="37">
        <v>17</v>
      </c>
      <c r="D36" s="37">
        <v>2.3630321084956128E-3</v>
      </c>
      <c r="E36" s="37">
        <v>1.3900188873503604E-4</v>
      </c>
      <c r="F36" s="37"/>
      <c r="G36" s="37"/>
      <c r="H36" s="39"/>
      <c r="I36" s="19"/>
      <c r="J36" s="19"/>
    </row>
    <row r="37" spans="2:10" ht="15.75" thickBot="1" x14ac:dyDescent="0.3">
      <c r="B37" s="38" t="s">
        <v>13</v>
      </c>
      <c r="C37" s="38">
        <v>18</v>
      </c>
      <c r="D37" s="38">
        <v>2.3723202875004681E-3</v>
      </c>
      <c r="E37" s="38"/>
      <c r="F37" s="38"/>
      <c r="G37" s="38"/>
      <c r="H37" s="39"/>
      <c r="I37" s="19"/>
      <c r="J37" s="19"/>
    </row>
    <row r="38" spans="2:10" ht="15.75" thickBot="1" x14ac:dyDescent="0.3">
      <c r="B38" s="39"/>
      <c r="C38" s="39"/>
      <c r="D38" s="39"/>
      <c r="E38" s="39"/>
      <c r="F38" s="39"/>
      <c r="G38" s="39"/>
      <c r="H38" s="39"/>
      <c r="I38" s="19"/>
      <c r="J38" s="19"/>
    </row>
    <row r="39" spans="2:10" x14ac:dyDescent="0.25">
      <c r="B39" s="42"/>
      <c r="C39" s="42" t="s">
        <v>20</v>
      </c>
      <c r="D39" s="42" t="s">
        <v>8</v>
      </c>
      <c r="E39" s="42" t="s">
        <v>21</v>
      </c>
      <c r="F39" s="42" t="s">
        <v>22</v>
      </c>
      <c r="G39" s="42" t="s">
        <v>23</v>
      </c>
      <c r="H39" s="42" t="s">
        <v>24</v>
      </c>
      <c r="I39" s="23" t="s">
        <v>25</v>
      </c>
      <c r="J39" s="23" t="s">
        <v>26</v>
      </c>
    </row>
    <row r="40" spans="2:10" x14ac:dyDescent="0.25">
      <c r="B40" s="37" t="s">
        <v>14</v>
      </c>
      <c r="C40" s="37">
        <v>3.6046704307905798E-3</v>
      </c>
      <c r="D40" s="37">
        <v>2.7088603422205349E-3</v>
      </c>
      <c r="E40" s="37">
        <v>1.3306962985901747</v>
      </c>
      <c r="F40" s="37">
        <v>0.20086328446684673</v>
      </c>
      <c r="G40" s="37">
        <v>-2.1105253174011946E-3</v>
      </c>
      <c r="H40" s="37">
        <v>9.3198661789823545E-3</v>
      </c>
      <c r="I40" s="21">
        <v>-2.1105253174011946E-3</v>
      </c>
      <c r="J40" s="21">
        <v>9.3198661789823545E-3</v>
      </c>
    </row>
    <row r="41" spans="2:10" ht="15.75" thickBot="1" x14ac:dyDescent="0.3">
      <c r="B41" s="38" t="s">
        <v>27</v>
      </c>
      <c r="C41" s="38">
        <v>-4.8185146199935074E-2</v>
      </c>
      <c r="D41" s="38">
        <v>0.18640529444271492</v>
      </c>
      <c r="E41" s="38">
        <v>-0.25849666096658575</v>
      </c>
      <c r="F41" s="38">
        <v>0.79912731136190418</v>
      </c>
      <c r="G41" s="38">
        <v>-0.44146594020578123</v>
      </c>
      <c r="H41" s="38">
        <v>0.34509564780591107</v>
      </c>
      <c r="I41" s="22">
        <v>-0.44146594020578123</v>
      </c>
      <c r="J41" s="22">
        <v>0.34509564780591107</v>
      </c>
    </row>
    <row r="42" spans="2:10" x14ac:dyDescent="0.25">
      <c r="B42" s="39"/>
      <c r="C42" s="39"/>
      <c r="D42" s="39"/>
      <c r="E42" s="39"/>
      <c r="F42" s="39"/>
      <c r="G42" s="39"/>
      <c r="H42" s="39"/>
      <c r="I42" s="19"/>
      <c r="J42" s="19"/>
    </row>
    <row r="43" spans="2:10" x14ac:dyDescent="0.25">
      <c r="B43" s="39" t="s">
        <v>3</v>
      </c>
      <c r="C43" s="39"/>
      <c r="D43" s="39"/>
      <c r="E43" s="39"/>
      <c r="F43" s="39"/>
      <c r="G43" s="39"/>
      <c r="H43" s="39"/>
      <c r="I43" s="19"/>
      <c r="J43" s="19"/>
    </row>
    <row r="44" spans="2:10" ht="15.75" thickBot="1" x14ac:dyDescent="0.3">
      <c r="B44" s="39" t="s">
        <v>66</v>
      </c>
      <c r="C44" s="39"/>
      <c r="D44" s="39"/>
      <c r="E44" s="39"/>
      <c r="F44" s="39"/>
      <c r="G44" s="39"/>
      <c r="H44" s="39"/>
      <c r="I44" s="19"/>
      <c r="J44" s="19"/>
    </row>
    <row r="45" spans="2:10" x14ac:dyDescent="0.25">
      <c r="B45" s="40" t="s">
        <v>4</v>
      </c>
      <c r="C45" s="40"/>
      <c r="D45" s="39"/>
      <c r="E45" s="39"/>
      <c r="F45" s="39"/>
      <c r="G45" s="39"/>
      <c r="H45" s="39"/>
      <c r="I45" s="19"/>
      <c r="J45" s="19"/>
    </row>
    <row r="46" spans="2:10" x14ac:dyDescent="0.25">
      <c r="B46" s="37" t="s">
        <v>5</v>
      </c>
      <c r="C46" s="37">
        <v>8.7807380483711478E-2</v>
      </c>
      <c r="D46" s="39"/>
      <c r="E46" s="39"/>
      <c r="F46" s="39"/>
      <c r="G46" s="39"/>
      <c r="H46" s="39"/>
      <c r="I46" s="19"/>
      <c r="J46" s="19"/>
    </row>
    <row r="47" spans="2:10" x14ac:dyDescent="0.25">
      <c r="B47" s="37" t="s">
        <v>6</v>
      </c>
      <c r="C47" s="37">
        <v>7.7101360674112747E-3</v>
      </c>
      <c r="D47" s="39"/>
      <c r="E47" s="39"/>
      <c r="F47" s="39"/>
      <c r="G47" s="39"/>
      <c r="H47" s="39"/>
      <c r="I47" s="19"/>
      <c r="J47" s="19"/>
    </row>
    <row r="48" spans="2:10" x14ac:dyDescent="0.25">
      <c r="B48" s="37" t="s">
        <v>7</v>
      </c>
      <c r="C48" s="37">
        <v>-5.0659855928623362E-2</v>
      </c>
      <c r="D48" s="39"/>
      <c r="E48" s="39"/>
      <c r="F48" s="39"/>
      <c r="G48" s="39"/>
      <c r="H48" s="39"/>
      <c r="I48" s="19"/>
      <c r="J48" s="19"/>
    </row>
    <row r="49" spans="2:10" x14ac:dyDescent="0.25">
      <c r="B49" s="37" t="s">
        <v>8</v>
      </c>
      <c r="C49" s="37">
        <v>1.3877382367943183E-2</v>
      </c>
      <c r="D49" s="39"/>
      <c r="E49" s="39"/>
      <c r="F49" s="39"/>
      <c r="G49" s="39"/>
      <c r="H49" s="39"/>
      <c r="I49" s="19"/>
      <c r="J49" s="19"/>
    </row>
    <row r="50" spans="2:10" ht="15.75" thickBot="1" x14ac:dyDescent="0.3">
      <c r="B50" s="38" t="s">
        <v>9</v>
      </c>
      <c r="C50" s="38">
        <v>19</v>
      </c>
      <c r="D50" s="39"/>
      <c r="E50" s="39"/>
      <c r="F50" s="39"/>
      <c r="G50" s="39"/>
      <c r="H50" s="39"/>
      <c r="I50" s="19"/>
      <c r="J50" s="19"/>
    </row>
    <row r="51" spans="2:10" x14ac:dyDescent="0.25">
      <c r="B51" s="39"/>
      <c r="C51" s="39"/>
      <c r="D51" s="39"/>
      <c r="E51" s="39"/>
      <c r="F51" s="39"/>
      <c r="G51" s="39"/>
      <c r="H51" s="39"/>
      <c r="I51" s="19"/>
      <c r="J51" s="19"/>
    </row>
    <row r="52" spans="2:10" ht="15.75" thickBot="1" x14ac:dyDescent="0.3">
      <c r="B52" s="39" t="s">
        <v>10</v>
      </c>
      <c r="C52" s="39"/>
      <c r="D52" s="39"/>
      <c r="E52" s="39"/>
      <c r="F52" s="39"/>
      <c r="G52" s="39"/>
      <c r="H52" s="39"/>
      <c r="I52" s="19"/>
      <c r="J52" s="19"/>
    </row>
    <row r="53" spans="2:10" x14ac:dyDescent="0.25">
      <c r="B53" s="42"/>
      <c r="C53" s="42" t="s">
        <v>15</v>
      </c>
      <c r="D53" s="42" t="s">
        <v>16</v>
      </c>
      <c r="E53" s="42" t="s">
        <v>17</v>
      </c>
      <c r="F53" s="42" t="s">
        <v>18</v>
      </c>
      <c r="G53" s="42" t="s">
        <v>19</v>
      </c>
      <c r="H53" s="39"/>
      <c r="I53" s="19"/>
      <c r="J53" s="19"/>
    </row>
    <row r="54" spans="2:10" x14ac:dyDescent="0.25">
      <c r="B54" s="37" t="s">
        <v>11</v>
      </c>
      <c r="C54" s="37">
        <v>1</v>
      </c>
      <c r="D54" s="37">
        <v>2.5438266811595844E-5</v>
      </c>
      <c r="E54" s="37">
        <v>2.5438266811595844E-5</v>
      </c>
      <c r="F54" s="37">
        <v>0.13209075080796762</v>
      </c>
      <c r="G54" s="37">
        <v>0.72075419977534305</v>
      </c>
      <c r="H54" s="39"/>
      <c r="I54" s="19"/>
      <c r="J54" s="19"/>
    </row>
    <row r="55" spans="2:10" x14ac:dyDescent="0.25">
      <c r="B55" s="37" t="s">
        <v>12</v>
      </c>
      <c r="C55" s="37">
        <v>17</v>
      </c>
      <c r="D55" s="37">
        <v>3.2738896035637058E-3</v>
      </c>
      <c r="E55" s="37">
        <v>1.9258174138610034E-4</v>
      </c>
      <c r="F55" s="37"/>
      <c r="G55" s="37"/>
      <c r="H55" s="39"/>
      <c r="I55" s="19"/>
      <c r="J55" s="19"/>
    </row>
    <row r="56" spans="2:10" ht="15.75" thickBot="1" x14ac:dyDescent="0.3">
      <c r="B56" s="38" t="s">
        <v>13</v>
      </c>
      <c r="C56" s="38">
        <v>18</v>
      </c>
      <c r="D56" s="38">
        <v>3.2993278703753017E-3</v>
      </c>
      <c r="E56" s="38"/>
      <c r="F56" s="38"/>
      <c r="G56" s="38"/>
      <c r="H56" s="39"/>
      <c r="I56" s="19"/>
      <c r="J56" s="19"/>
    </row>
    <row r="57" spans="2:10" ht="15.75" thickBot="1" x14ac:dyDescent="0.3">
      <c r="B57" s="39"/>
      <c r="C57" s="39"/>
      <c r="D57" s="39"/>
      <c r="E57" s="39"/>
      <c r="F57" s="39"/>
      <c r="G57" s="39"/>
      <c r="H57" s="39"/>
      <c r="I57" s="19"/>
      <c r="J57" s="19"/>
    </row>
    <row r="58" spans="2:10" x14ac:dyDescent="0.25">
      <c r="B58" s="42"/>
      <c r="C58" s="42" t="s">
        <v>20</v>
      </c>
      <c r="D58" s="42" t="s">
        <v>8</v>
      </c>
      <c r="E58" s="42" t="s">
        <v>21</v>
      </c>
      <c r="F58" s="42" t="s">
        <v>22</v>
      </c>
      <c r="G58" s="42" t="s">
        <v>23</v>
      </c>
      <c r="H58" s="42" t="s">
        <v>24</v>
      </c>
      <c r="I58" s="23" t="s">
        <v>25</v>
      </c>
      <c r="J58" s="23" t="s">
        <v>26</v>
      </c>
    </row>
    <row r="59" spans="2:10" x14ac:dyDescent="0.25">
      <c r="B59" s="37" t="s">
        <v>14</v>
      </c>
      <c r="C59" s="37">
        <v>2.5644019314415554E-3</v>
      </c>
      <c r="D59" s="37">
        <v>3.1874229003301395E-3</v>
      </c>
      <c r="E59" s="37">
        <v>0.8045377132654552</v>
      </c>
      <c r="F59" s="37">
        <v>0.43219460997389092</v>
      </c>
      <c r="G59" s="37">
        <v>-4.1604725568176251E-3</v>
      </c>
      <c r="H59" s="37">
        <v>9.2892764197007351E-3</v>
      </c>
      <c r="I59" s="21">
        <v>-4.1604725568176251E-3</v>
      </c>
      <c r="J59" s="21">
        <v>9.2892764197007351E-3</v>
      </c>
    </row>
    <row r="60" spans="2:10" ht="15.75" thickBot="1" x14ac:dyDescent="0.3">
      <c r="B60" s="38" t="s">
        <v>27</v>
      </c>
      <c r="C60" s="38">
        <v>-6.6382780786656506E-2</v>
      </c>
      <c r="D60" s="38">
        <v>0.18264981504097624</v>
      </c>
      <c r="E60" s="38">
        <v>-0.36344291272216173</v>
      </c>
      <c r="F60" s="38">
        <v>0.72075419977534183</v>
      </c>
      <c r="G60" s="38">
        <v>-0.45174020584848223</v>
      </c>
      <c r="H60" s="38">
        <v>0.31897464427516925</v>
      </c>
      <c r="I60" s="22">
        <v>-0.45174020584848223</v>
      </c>
      <c r="J60" s="22">
        <v>0.31897464427516925</v>
      </c>
    </row>
    <row r="61" spans="2:10" x14ac:dyDescent="0.25">
      <c r="B61" s="19"/>
      <c r="C61" s="19"/>
      <c r="D61" s="19"/>
      <c r="E61" s="19"/>
      <c r="F61" s="19"/>
      <c r="G61" s="19"/>
      <c r="H61" s="19"/>
      <c r="I61" s="19"/>
      <c r="J61" s="19"/>
    </row>
    <row r="62" spans="2:10" x14ac:dyDescent="0.25">
      <c r="B62" s="19"/>
      <c r="C62" s="19"/>
      <c r="D62" s="19"/>
      <c r="E62" s="19"/>
      <c r="F62" s="19"/>
      <c r="G62" s="19"/>
      <c r="H62" s="19"/>
      <c r="I62" s="19"/>
      <c r="J62" s="19"/>
    </row>
    <row r="63" spans="2:10" x14ac:dyDescent="0.25">
      <c r="B63" s="19"/>
      <c r="C63" s="19"/>
      <c r="D63" s="19"/>
      <c r="E63" s="19"/>
      <c r="F63" s="19"/>
      <c r="G63" s="19"/>
      <c r="H63" s="19"/>
      <c r="I63" s="19"/>
      <c r="J63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workbookViewId="0">
      <selection activeCell="A135" sqref="A135:F153"/>
    </sheetView>
  </sheetViews>
  <sheetFormatPr defaultRowHeight="15" x14ac:dyDescent="0.25"/>
  <cols>
    <col min="1" max="9" width="9.140625" customWidth="1"/>
    <col min="13" max="13" width="11.140625" bestFit="1" customWidth="1"/>
    <col min="14" max="14" width="11.140625" customWidth="1"/>
  </cols>
  <sheetData>
    <row r="1" spans="1:21" x14ac:dyDescent="0.25">
      <c r="A1" s="1" t="s">
        <v>1</v>
      </c>
      <c r="B1" s="1" t="s">
        <v>0</v>
      </c>
      <c r="C1" s="6" t="s">
        <v>60</v>
      </c>
      <c r="D1" s="6" t="s">
        <v>61</v>
      </c>
      <c r="E1" s="1"/>
      <c r="F1" s="6"/>
      <c r="G1" s="1"/>
      <c r="H1" s="1"/>
      <c r="I1" s="1"/>
      <c r="J1" s="2"/>
      <c r="K1" s="2"/>
      <c r="L1" s="16"/>
      <c r="M1" s="5" t="s">
        <v>62</v>
      </c>
      <c r="N1" s="6" t="s">
        <v>63</v>
      </c>
      <c r="O1" s="1"/>
      <c r="P1" s="1"/>
      <c r="Q1" s="1"/>
      <c r="R1" s="1"/>
      <c r="S1" s="1"/>
      <c r="T1" s="1"/>
      <c r="U1" s="1"/>
    </row>
    <row r="2" spans="1:21" x14ac:dyDescent="0.25">
      <c r="A2" s="1">
        <v>1</v>
      </c>
      <c r="B2" s="5" t="s">
        <v>29</v>
      </c>
      <c r="C2" s="45">
        <f>'данные модели'!B2</f>
        <v>3106</v>
      </c>
      <c r="D2" s="28"/>
      <c r="E2" s="28"/>
      <c r="F2" s="28"/>
      <c r="G2" s="28"/>
      <c r="H2" s="28"/>
      <c r="I2" s="28"/>
      <c r="J2" s="3"/>
      <c r="K2" s="15"/>
      <c r="L2" s="18"/>
      <c r="M2" s="30">
        <f>'данные модели'!G2</f>
        <v>49.2</v>
      </c>
      <c r="N2" s="28"/>
      <c r="O2" s="28"/>
      <c r="P2" s="28"/>
      <c r="Q2" s="1"/>
      <c r="R2" s="1"/>
      <c r="S2" s="1"/>
      <c r="T2" s="1"/>
      <c r="U2" s="1"/>
    </row>
    <row r="3" spans="1:21" x14ac:dyDescent="0.25">
      <c r="A3" s="1">
        <v>2</v>
      </c>
      <c r="B3" s="5" t="s">
        <v>30</v>
      </c>
      <c r="C3" s="1">
        <f>'данные модели'!B3</f>
        <v>2983</v>
      </c>
      <c r="D3" s="28">
        <f t="shared" ref="D3:D22" si="0">(C3-C2)/C2</f>
        <v>-3.9600772698003862E-2</v>
      </c>
      <c r="E3" s="28"/>
      <c r="F3" s="28"/>
      <c r="G3" s="28"/>
      <c r="H3" s="28"/>
      <c r="I3" s="28"/>
      <c r="J3" s="3"/>
      <c r="K3" s="15"/>
      <c r="L3" s="18"/>
      <c r="M3" s="30">
        <f>'данные модели'!G3</f>
        <v>46.7</v>
      </c>
      <c r="N3" s="28">
        <f>(M3-M2)/M2</f>
        <v>-5.08130081300813E-2</v>
      </c>
      <c r="O3" s="28"/>
      <c r="P3" s="28"/>
      <c r="Q3" s="1"/>
      <c r="R3" s="1"/>
      <c r="S3" s="1"/>
      <c r="T3" s="1"/>
      <c r="U3" s="1"/>
    </row>
    <row r="4" spans="1:21" x14ac:dyDescent="0.25">
      <c r="A4" s="1">
        <v>3</v>
      </c>
      <c r="B4" s="5" t="s">
        <v>31</v>
      </c>
      <c r="C4" s="1">
        <f>'данные модели'!B4</f>
        <v>2984</v>
      </c>
      <c r="D4" s="28">
        <f t="shared" si="0"/>
        <v>3.3523298692591353E-4</v>
      </c>
      <c r="E4" s="28">
        <f t="shared" ref="E4:E22" si="1">D3</f>
        <v>-3.9600772698003862E-2</v>
      </c>
      <c r="F4" s="28"/>
      <c r="G4" s="28"/>
      <c r="H4" s="28"/>
      <c r="I4" s="28"/>
      <c r="J4" s="3"/>
      <c r="K4" s="15"/>
      <c r="L4" s="17"/>
      <c r="M4" s="30">
        <f>'данные модели'!G4</f>
        <v>46.57</v>
      </c>
      <c r="N4" s="28">
        <f t="shared" ref="N4:N22" si="2">(M4-M3)/M3</f>
        <v>-2.7837259100642942E-3</v>
      </c>
      <c r="O4" s="28">
        <f>N3</f>
        <v>-5.08130081300813E-2</v>
      </c>
      <c r="P4" s="28"/>
      <c r="Q4" s="1"/>
      <c r="R4" s="1"/>
      <c r="S4" s="1"/>
      <c r="T4" s="1"/>
      <c r="U4" s="1"/>
    </row>
    <row r="5" spans="1:21" x14ac:dyDescent="0.25">
      <c r="A5" s="1">
        <v>7</v>
      </c>
      <c r="B5" s="5" t="s">
        <v>32</v>
      </c>
      <c r="C5" s="1">
        <f>'данные модели'!B5</f>
        <v>2991</v>
      </c>
      <c r="D5" s="28">
        <f t="shared" si="0"/>
        <v>2.3458445040214475E-3</v>
      </c>
      <c r="E5" s="28">
        <f t="shared" si="1"/>
        <v>3.3523298692591353E-4</v>
      </c>
      <c r="F5" s="28">
        <f t="shared" ref="F5:F22" si="3">E4</f>
        <v>-3.9600772698003862E-2</v>
      </c>
      <c r="G5" s="28"/>
      <c r="H5" s="28"/>
      <c r="I5" s="28"/>
      <c r="J5" s="3"/>
      <c r="K5" s="15"/>
      <c r="L5" s="17"/>
      <c r="M5" s="30">
        <f>'данные модели'!G5</f>
        <v>47.05</v>
      </c>
      <c r="N5" s="28">
        <f t="shared" si="2"/>
        <v>1.0307064633884408E-2</v>
      </c>
      <c r="O5" s="28">
        <f t="shared" ref="O5:U22" si="4">N4</f>
        <v>-2.7837259100642942E-3</v>
      </c>
      <c r="P5" s="28">
        <f>O4</f>
        <v>-5.08130081300813E-2</v>
      </c>
      <c r="Q5" s="1"/>
      <c r="R5" s="1"/>
      <c r="S5" s="1"/>
      <c r="T5" s="1"/>
      <c r="U5" s="1"/>
    </row>
    <row r="6" spans="1:21" x14ac:dyDescent="0.25">
      <c r="A6" s="1">
        <v>8</v>
      </c>
      <c r="B6" s="5" t="s">
        <v>33</v>
      </c>
      <c r="C6" s="1">
        <f>'данные модели'!B6</f>
        <v>3030</v>
      </c>
      <c r="D6" s="28">
        <f t="shared" si="0"/>
        <v>1.3039117352056168E-2</v>
      </c>
      <c r="E6" s="28">
        <f t="shared" si="1"/>
        <v>2.3458445040214475E-3</v>
      </c>
      <c r="F6" s="28">
        <f t="shared" si="3"/>
        <v>3.3523298692591353E-4</v>
      </c>
      <c r="G6" s="28">
        <f t="shared" ref="G6:G22" si="5">F5</f>
        <v>-3.9600772698003862E-2</v>
      </c>
      <c r="H6" s="28"/>
      <c r="I6" s="28"/>
      <c r="J6" s="3"/>
      <c r="K6" s="15"/>
      <c r="L6" s="17"/>
      <c r="M6" s="30">
        <f>'данные модели'!G6</f>
        <v>47.6</v>
      </c>
      <c r="N6" s="28">
        <f t="shared" si="2"/>
        <v>1.168969181721582E-2</v>
      </c>
      <c r="O6" s="28">
        <f t="shared" si="4"/>
        <v>1.0307064633884408E-2</v>
      </c>
      <c r="P6" s="28">
        <f t="shared" si="4"/>
        <v>-2.7837259100642942E-3</v>
      </c>
      <c r="Q6" s="28">
        <f>P5</f>
        <v>-5.08130081300813E-2</v>
      </c>
      <c r="R6" s="1"/>
      <c r="S6" s="1"/>
      <c r="T6" s="1"/>
      <c r="U6" s="1"/>
    </row>
    <row r="7" spans="1:21" x14ac:dyDescent="0.25">
      <c r="A7" s="1">
        <v>9</v>
      </c>
      <c r="B7" s="5" t="s">
        <v>34</v>
      </c>
      <c r="C7" s="1">
        <f>'данные модели'!B7</f>
        <v>3058</v>
      </c>
      <c r="D7" s="28">
        <f t="shared" si="0"/>
        <v>9.240924092409241E-3</v>
      </c>
      <c r="E7" s="28">
        <f t="shared" si="1"/>
        <v>1.3039117352056168E-2</v>
      </c>
      <c r="F7" s="28">
        <f t="shared" si="3"/>
        <v>2.3458445040214475E-3</v>
      </c>
      <c r="G7" s="28">
        <f t="shared" si="5"/>
        <v>3.3523298692591353E-4</v>
      </c>
      <c r="H7" s="28">
        <f t="shared" ref="H7:H22" si="6">G6</f>
        <v>-3.9600772698003862E-2</v>
      </c>
      <c r="I7" s="28"/>
      <c r="J7" s="3"/>
      <c r="K7" s="15"/>
      <c r="L7" s="17"/>
      <c r="M7" s="30">
        <f>'данные модели'!G7</f>
        <v>47.88</v>
      </c>
      <c r="N7" s="28">
        <f t="shared" si="2"/>
        <v>5.8823529411764939E-3</v>
      </c>
      <c r="O7" s="28">
        <f t="shared" si="4"/>
        <v>1.168969181721582E-2</v>
      </c>
      <c r="P7" s="28">
        <f t="shared" si="4"/>
        <v>1.0307064633884408E-2</v>
      </c>
      <c r="Q7" s="28">
        <f t="shared" si="4"/>
        <v>-2.7837259100642942E-3</v>
      </c>
      <c r="R7" s="28">
        <f>Q6</f>
        <v>-5.08130081300813E-2</v>
      </c>
      <c r="S7" s="1"/>
      <c r="T7" s="1"/>
      <c r="U7" s="1"/>
    </row>
    <row r="8" spans="1:21" x14ac:dyDescent="0.25">
      <c r="A8" s="1">
        <v>10</v>
      </c>
      <c r="B8" s="5" t="s">
        <v>35</v>
      </c>
      <c r="C8" s="1">
        <f>'данные модели'!B8</f>
        <v>3145</v>
      </c>
      <c r="D8" s="28">
        <f t="shared" si="0"/>
        <v>2.8449967298888164E-2</v>
      </c>
      <c r="E8" s="28">
        <f t="shared" si="1"/>
        <v>9.240924092409241E-3</v>
      </c>
      <c r="F8" s="28">
        <f t="shared" si="3"/>
        <v>1.3039117352056168E-2</v>
      </c>
      <c r="G8" s="28">
        <f t="shared" si="5"/>
        <v>2.3458445040214475E-3</v>
      </c>
      <c r="H8" s="28">
        <f t="shared" si="6"/>
        <v>3.3523298692591353E-4</v>
      </c>
      <c r="I8" s="28">
        <f t="shared" ref="I8:K22" si="7">H7</f>
        <v>-3.9600772698003862E-2</v>
      </c>
      <c r="J8" s="3"/>
      <c r="K8" s="15"/>
      <c r="L8" s="17"/>
      <c r="M8" s="30">
        <f>'данные модели'!G8</f>
        <v>48.45</v>
      </c>
      <c r="N8" s="28">
        <f t="shared" si="2"/>
        <v>1.1904761904761909E-2</v>
      </c>
      <c r="O8" s="28">
        <f t="shared" si="4"/>
        <v>5.8823529411764939E-3</v>
      </c>
      <c r="P8" s="28">
        <f t="shared" si="4"/>
        <v>1.168969181721582E-2</v>
      </c>
      <c r="Q8" s="28">
        <f t="shared" si="4"/>
        <v>1.0307064633884408E-2</v>
      </c>
      <c r="R8" s="28">
        <f t="shared" si="4"/>
        <v>-2.7837259100642942E-3</v>
      </c>
      <c r="S8" s="28">
        <f>R7</f>
        <v>-5.08130081300813E-2</v>
      </c>
      <c r="T8" s="1"/>
      <c r="U8" s="1"/>
    </row>
    <row r="9" spans="1:21" x14ac:dyDescent="0.25">
      <c r="A9" s="1">
        <v>11</v>
      </c>
      <c r="B9" s="5" t="s">
        <v>36</v>
      </c>
      <c r="C9" s="1">
        <f>'данные модели'!B9</f>
        <v>3092</v>
      </c>
      <c r="D9" s="28">
        <f t="shared" si="0"/>
        <v>-1.6852146263910971E-2</v>
      </c>
      <c r="E9" s="28">
        <f t="shared" si="1"/>
        <v>2.8449967298888164E-2</v>
      </c>
      <c r="F9" s="28">
        <f t="shared" si="3"/>
        <v>9.240924092409241E-3</v>
      </c>
      <c r="G9" s="28">
        <f t="shared" si="5"/>
        <v>1.3039117352056168E-2</v>
      </c>
      <c r="H9" s="28">
        <f t="shared" si="6"/>
        <v>2.3458445040214475E-3</v>
      </c>
      <c r="I9" s="28">
        <f t="shared" si="7"/>
        <v>3.3523298692591353E-4</v>
      </c>
      <c r="J9" s="15">
        <f>I8</f>
        <v>-3.9600772698003862E-2</v>
      </c>
      <c r="K9" s="15"/>
      <c r="L9" s="17"/>
      <c r="M9" s="30">
        <f>'данные модели'!G9</f>
        <v>47.08</v>
      </c>
      <c r="N9" s="28">
        <f t="shared" si="2"/>
        <v>-2.8276573787409793E-2</v>
      </c>
      <c r="O9" s="28">
        <f t="shared" si="4"/>
        <v>1.1904761904761909E-2</v>
      </c>
      <c r="P9" s="28">
        <f t="shared" si="4"/>
        <v>5.8823529411764939E-3</v>
      </c>
      <c r="Q9" s="28">
        <f t="shared" si="4"/>
        <v>1.168969181721582E-2</v>
      </c>
      <c r="R9" s="28">
        <f t="shared" si="4"/>
        <v>1.0307064633884408E-2</v>
      </c>
      <c r="S9" s="28">
        <f t="shared" si="4"/>
        <v>-2.7837259100642942E-3</v>
      </c>
      <c r="T9" s="28">
        <f>S8</f>
        <v>-5.08130081300813E-2</v>
      </c>
      <c r="U9" s="1"/>
    </row>
    <row r="10" spans="1:21" x14ac:dyDescent="0.25">
      <c r="A10" s="1">
        <v>14</v>
      </c>
      <c r="B10" s="5" t="s">
        <v>37</v>
      </c>
      <c r="C10" s="1">
        <f>'данные модели'!B10</f>
        <v>3064</v>
      </c>
      <c r="D10" s="28">
        <f t="shared" si="0"/>
        <v>-9.0556274256144882E-3</v>
      </c>
      <c r="E10" s="28">
        <f t="shared" si="1"/>
        <v>-1.6852146263910971E-2</v>
      </c>
      <c r="F10" s="28">
        <f t="shared" si="3"/>
        <v>2.8449967298888164E-2</v>
      </c>
      <c r="G10" s="28">
        <f t="shared" si="5"/>
        <v>9.240924092409241E-3</v>
      </c>
      <c r="H10" s="28">
        <f t="shared" si="6"/>
        <v>1.3039117352056168E-2</v>
      </c>
      <c r="I10" s="28">
        <f t="shared" si="7"/>
        <v>2.3458445040214475E-3</v>
      </c>
      <c r="J10" s="15">
        <f t="shared" si="7"/>
        <v>3.3523298692591353E-4</v>
      </c>
      <c r="K10" s="15">
        <f>J9</f>
        <v>-3.9600772698003862E-2</v>
      </c>
      <c r="L10" s="17"/>
      <c r="M10" s="30">
        <f>'данные модели'!G10</f>
        <v>46.36</v>
      </c>
      <c r="N10" s="28">
        <f t="shared" si="2"/>
        <v>-1.5293118096856391E-2</v>
      </c>
      <c r="O10" s="28">
        <f t="shared" si="4"/>
        <v>-2.8276573787409793E-2</v>
      </c>
      <c r="P10" s="28">
        <f t="shared" si="4"/>
        <v>1.1904761904761909E-2</v>
      </c>
      <c r="Q10" s="28">
        <f t="shared" si="4"/>
        <v>5.8823529411764939E-3</v>
      </c>
      <c r="R10" s="28">
        <f t="shared" si="4"/>
        <v>1.168969181721582E-2</v>
      </c>
      <c r="S10" s="28">
        <f t="shared" si="4"/>
        <v>1.0307064633884408E-2</v>
      </c>
      <c r="T10" s="28">
        <f t="shared" si="4"/>
        <v>-2.7837259100642942E-3</v>
      </c>
      <c r="U10" s="28">
        <f>T9</f>
        <v>-5.08130081300813E-2</v>
      </c>
    </row>
    <row r="11" spans="1:21" x14ac:dyDescent="0.25">
      <c r="A11" s="1">
        <v>15</v>
      </c>
      <c r="B11" s="5" t="s">
        <v>38</v>
      </c>
      <c r="C11" s="1">
        <f>'данные модели'!B11</f>
        <v>3043</v>
      </c>
      <c r="D11" s="28">
        <f t="shared" si="0"/>
        <v>-6.8537859007832902E-3</v>
      </c>
      <c r="E11" s="28">
        <f t="shared" si="1"/>
        <v>-9.0556274256144882E-3</v>
      </c>
      <c r="F11" s="28">
        <f t="shared" si="3"/>
        <v>-1.6852146263910971E-2</v>
      </c>
      <c r="G11" s="28">
        <f t="shared" si="5"/>
        <v>2.8449967298888164E-2</v>
      </c>
      <c r="H11" s="28">
        <f t="shared" si="6"/>
        <v>9.240924092409241E-3</v>
      </c>
      <c r="I11" s="28">
        <f t="shared" si="7"/>
        <v>1.3039117352056168E-2</v>
      </c>
      <c r="J11" s="15">
        <f t="shared" si="7"/>
        <v>2.3458445040214475E-3</v>
      </c>
      <c r="K11" s="15">
        <f t="shared" si="7"/>
        <v>3.3523298692591353E-4</v>
      </c>
      <c r="L11" s="17"/>
      <c r="M11" s="30">
        <f>'данные модели'!G11</f>
        <v>47.14</v>
      </c>
      <c r="N11" s="28">
        <f t="shared" si="2"/>
        <v>1.682484900776534E-2</v>
      </c>
      <c r="O11" s="28">
        <f t="shared" si="4"/>
        <v>-1.5293118096856391E-2</v>
      </c>
      <c r="P11" s="28">
        <f t="shared" si="4"/>
        <v>-2.8276573787409793E-2</v>
      </c>
      <c r="Q11" s="28">
        <f t="shared" si="4"/>
        <v>1.1904761904761909E-2</v>
      </c>
      <c r="R11" s="28">
        <f t="shared" si="4"/>
        <v>5.8823529411764939E-3</v>
      </c>
      <c r="S11" s="28">
        <f t="shared" si="4"/>
        <v>1.168969181721582E-2</v>
      </c>
      <c r="T11" s="28">
        <f t="shared" si="4"/>
        <v>1.0307064633884408E-2</v>
      </c>
      <c r="U11" s="28">
        <f t="shared" si="4"/>
        <v>-2.7837259100642942E-3</v>
      </c>
    </row>
    <row r="12" spans="1:21" x14ac:dyDescent="0.25">
      <c r="A12" s="1">
        <v>16</v>
      </c>
      <c r="B12" s="5" t="s">
        <v>39</v>
      </c>
      <c r="C12" s="1">
        <f>'данные модели'!B12</f>
        <v>3063</v>
      </c>
      <c r="D12" s="28">
        <f t="shared" si="0"/>
        <v>6.5724613867893522E-3</v>
      </c>
      <c r="E12" s="28">
        <f t="shared" si="1"/>
        <v>-6.8537859007832902E-3</v>
      </c>
      <c r="F12" s="28">
        <f t="shared" si="3"/>
        <v>-9.0556274256144882E-3</v>
      </c>
      <c r="G12" s="28">
        <f t="shared" si="5"/>
        <v>-1.6852146263910971E-2</v>
      </c>
      <c r="H12" s="28">
        <f t="shared" si="6"/>
        <v>2.8449967298888164E-2</v>
      </c>
      <c r="I12" s="28">
        <f t="shared" si="7"/>
        <v>9.240924092409241E-3</v>
      </c>
      <c r="J12" s="15">
        <f t="shared" si="7"/>
        <v>1.3039117352056168E-2</v>
      </c>
      <c r="K12" s="15">
        <f t="shared" si="7"/>
        <v>2.3458445040214475E-3</v>
      </c>
      <c r="L12" s="18"/>
      <c r="M12" s="30">
        <f>'данные модели'!G12</f>
        <v>47.2</v>
      </c>
      <c r="N12" s="28">
        <f t="shared" si="2"/>
        <v>1.2728044123886779E-3</v>
      </c>
      <c r="O12" s="28">
        <f t="shared" si="4"/>
        <v>1.682484900776534E-2</v>
      </c>
      <c r="P12" s="28">
        <f t="shared" si="4"/>
        <v>-1.5293118096856391E-2</v>
      </c>
      <c r="Q12" s="28">
        <f t="shared" si="4"/>
        <v>-2.8276573787409793E-2</v>
      </c>
      <c r="R12" s="28">
        <f t="shared" si="4"/>
        <v>1.1904761904761909E-2</v>
      </c>
      <c r="S12" s="28">
        <f t="shared" si="4"/>
        <v>5.8823529411764939E-3</v>
      </c>
      <c r="T12" s="28">
        <f t="shared" si="4"/>
        <v>1.168969181721582E-2</v>
      </c>
      <c r="U12" s="28">
        <f t="shared" si="4"/>
        <v>1.0307064633884408E-2</v>
      </c>
    </row>
    <row r="13" spans="1:21" x14ac:dyDescent="0.25">
      <c r="A13" s="1">
        <v>17</v>
      </c>
      <c r="B13" s="5" t="s">
        <v>40</v>
      </c>
      <c r="C13" s="1">
        <f>'данные модели'!B13</f>
        <v>3105</v>
      </c>
      <c r="D13" s="28">
        <f t="shared" si="0"/>
        <v>1.3712047012732615E-2</v>
      </c>
      <c r="E13" s="28">
        <f t="shared" si="1"/>
        <v>6.5724613867893522E-3</v>
      </c>
      <c r="F13" s="28">
        <f t="shared" si="3"/>
        <v>-6.8537859007832902E-3</v>
      </c>
      <c r="G13" s="28">
        <f t="shared" si="5"/>
        <v>-9.0556274256144882E-3</v>
      </c>
      <c r="H13" s="28">
        <f t="shared" si="6"/>
        <v>-1.6852146263910971E-2</v>
      </c>
      <c r="I13" s="28">
        <f t="shared" si="7"/>
        <v>2.8449967298888164E-2</v>
      </c>
      <c r="J13" s="15">
        <f t="shared" si="7"/>
        <v>9.240924092409241E-3</v>
      </c>
      <c r="K13" s="15">
        <f t="shared" si="7"/>
        <v>1.3039117352056168E-2</v>
      </c>
      <c r="L13" s="18"/>
      <c r="M13" s="30">
        <f>'данные модели'!G13</f>
        <v>48.04</v>
      </c>
      <c r="N13" s="28">
        <f t="shared" si="2"/>
        <v>1.7796610169491446E-2</v>
      </c>
      <c r="O13" s="28">
        <f t="shared" si="4"/>
        <v>1.2728044123886779E-3</v>
      </c>
      <c r="P13" s="28">
        <f t="shared" si="4"/>
        <v>1.682484900776534E-2</v>
      </c>
      <c r="Q13" s="28">
        <f t="shared" si="4"/>
        <v>-1.5293118096856391E-2</v>
      </c>
      <c r="R13" s="28">
        <f t="shared" si="4"/>
        <v>-2.8276573787409793E-2</v>
      </c>
      <c r="S13" s="28">
        <f t="shared" si="4"/>
        <v>1.1904761904761909E-2</v>
      </c>
      <c r="T13" s="28">
        <f t="shared" si="4"/>
        <v>5.8823529411764939E-3</v>
      </c>
      <c r="U13" s="28">
        <f t="shared" si="4"/>
        <v>1.168969181721582E-2</v>
      </c>
    </row>
    <row r="14" spans="1:21" x14ac:dyDescent="0.25">
      <c r="A14" s="1">
        <v>18</v>
      </c>
      <c r="B14" s="5" t="s">
        <v>41</v>
      </c>
      <c r="C14" s="1">
        <f>'данные модели'!B14</f>
        <v>3084</v>
      </c>
      <c r="D14" s="28">
        <f t="shared" si="0"/>
        <v>-6.7632850241545897E-3</v>
      </c>
      <c r="E14" s="28">
        <f t="shared" si="1"/>
        <v>1.3712047012732615E-2</v>
      </c>
      <c r="F14" s="28">
        <f t="shared" si="3"/>
        <v>6.5724613867893522E-3</v>
      </c>
      <c r="G14" s="28">
        <f t="shared" si="5"/>
        <v>-6.8537859007832902E-3</v>
      </c>
      <c r="H14" s="28">
        <f t="shared" si="6"/>
        <v>-9.0556274256144882E-3</v>
      </c>
      <c r="I14" s="28">
        <f t="shared" si="7"/>
        <v>-1.6852146263910971E-2</v>
      </c>
      <c r="J14" s="15">
        <f t="shared" si="7"/>
        <v>2.8449967298888164E-2</v>
      </c>
      <c r="K14" s="15">
        <f t="shared" si="7"/>
        <v>9.240924092409241E-3</v>
      </c>
      <c r="L14" s="18"/>
      <c r="M14" s="30">
        <f>'данные модели'!G14</f>
        <v>47.55</v>
      </c>
      <c r="N14" s="28">
        <f t="shared" si="2"/>
        <v>-1.019983347210662E-2</v>
      </c>
      <c r="O14" s="28">
        <f t="shared" si="4"/>
        <v>1.7796610169491446E-2</v>
      </c>
      <c r="P14" s="28">
        <f t="shared" si="4"/>
        <v>1.2728044123886779E-3</v>
      </c>
      <c r="Q14" s="28">
        <f t="shared" si="4"/>
        <v>1.682484900776534E-2</v>
      </c>
      <c r="R14" s="28">
        <f t="shared" si="4"/>
        <v>-1.5293118096856391E-2</v>
      </c>
      <c r="S14" s="28">
        <f t="shared" si="4"/>
        <v>-2.8276573787409793E-2</v>
      </c>
      <c r="T14" s="28">
        <f t="shared" si="4"/>
        <v>1.1904761904761909E-2</v>
      </c>
      <c r="U14" s="28">
        <f t="shared" si="4"/>
        <v>5.8823529411764939E-3</v>
      </c>
    </row>
    <row r="15" spans="1:21" x14ac:dyDescent="0.25">
      <c r="A15" s="1">
        <v>21</v>
      </c>
      <c r="B15" s="5" t="s">
        <v>42</v>
      </c>
      <c r="C15" s="1">
        <f>'данные модели'!B15</f>
        <v>3127</v>
      </c>
      <c r="D15" s="28">
        <f t="shared" si="0"/>
        <v>1.3942931258106356E-2</v>
      </c>
      <c r="E15" s="28">
        <f t="shared" si="1"/>
        <v>-6.7632850241545897E-3</v>
      </c>
      <c r="F15" s="28">
        <f t="shared" si="3"/>
        <v>1.3712047012732615E-2</v>
      </c>
      <c r="G15" s="28">
        <f t="shared" si="5"/>
        <v>6.5724613867893522E-3</v>
      </c>
      <c r="H15" s="28">
        <f t="shared" si="6"/>
        <v>-6.8537859007832902E-3</v>
      </c>
      <c r="I15" s="28">
        <f t="shared" si="7"/>
        <v>-9.0556274256144882E-3</v>
      </c>
      <c r="J15" s="15">
        <f t="shared" si="7"/>
        <v>-1.6852146263910971E-2</v>
      </c>
      <c r="K15" s="15">
        <f t="shared" si="7"/>
        <v>2.8449967298888164E-2</v>
      </c>
      <c r="L15" s="18"/>
      <c r="M15" s="30">
        <f>'данные модели'!G15</f>
        <v>48.8</v>
      </c>
      <c r="N15" s="28">
        <f t="shared" si="2"/>
        <v>2.6288117770767616E-2</v>
      </c>
      <c r="O15" s="28">
        <f t="shared" si="4"/>
        <v>-1.019983347210662E-2</v>
      </c>
      <c r="P15" s="28">
        <f t="shared" si="4"/>
        <v>1.7796610169491446E-2</v>
      </c>
      <c r="Q15" s="28">
        <f t="shared" si="4"/>
        <v>1.2728044123886779E-3</v>
      </c>
      <c r="R15" s="28">
        <f t="shared" si="4"/>
        <v>1.682484900776534E-2</v>
      </c>
      <c r="S15" s="28">
        <f t="shared" si="4"/>
        <v>-1.5293118096856391E-2</v>
      </c>
      <c r="T15" s="28">
        <f t="shared" si="4"/>
        <v>-2.8276573787409793E-2</v>
      </c>
      <c r="U15" s="28">
        <f t="shared" si="4"/>
        <v>1.1904761904761909E-2</v>
      </c>
    </row>
    <row r="16" spans="1:21" x14ac:dyDescent="0.25">
      <c r="A16" s="1">
        <v>22</v>
      </c>
      <c r="B16" s="5" t="s">
        <v>43</v>
      </c>
      <c r="C16" s="1">
        <f>'данные модели'!B16</f>
        <v>3112</v>
      </c>
      <c r="D16" s="28">
        <f t="shared" si="0"/>
        <v>-4.7969299648225137E-3</v>
      </c>
      <c r="E16" s="28">
        <f t="shared" si="1"/>
        <v>1.3942931258106356E-2</v>
      </c>
      <c r="F16" s="28">
        <f t="shared" si="3"/>
        <v>-6.7632850241545897E-3</v>
      </c>
      <c r="G16" s="28">
        <f t="shared" si="5"/>
        <v>1.3712047012732615E-2</v>
      </c>
      <c r="H16" s="28">
        <f t="shared" si="6"/>
        <v>6.5724613867893522E-3</v>
      </c>
      <c r="I16" s="28">
        <f t="shared" si="7"/>
        <v>-6.8537859007832902E-3</v>
      </c>
      <c r="J16" s="15">
        <f t="shared" si="7"/>
        <v>-9.0556274256144882E-3</v>
      </c>
      <c r="K16" s="15">
        <f t="shared" si="7"/>
        <v>-1.6852146263910971E-2</v>
      </c>
      <c r="L16" s="12"/>
      <c r="M16" s="30">
        <f>'данные модели'!G16</f>
        <v>48.524999999999999</v>
      </c>
      <c r="N16" s="28">
        <f t="shared" si="2"/>
        <v>-5.6352459016393158E-3</v>
      </c>
      <c r="O16" s="28">
        <f t="shared" si="4"/>
        <v>2.6288117770767616E-2</v>
      </c>
      <c r="P16" s="28">
        <f t="shared" si="4"/>
        <v>-1.019983347210662E-2</v>
      </c>
      <c r="Q16" s="28">
        <f t="shared" si="4"/>
        <v>1.7796610169491446E-2</v>
      </c>
      <c r="R16" s="28">
        <f t="shared" si="4"/>
        <v>1.2728044123886779E-3</v>
      </c>
      <c r="S16" s="28">
        <f t="shared" si="4"/>
        <v>1.682484900776534E-2</v>
      </c>
      <c r="T16" s="28">
        <f t="shared" si="4"/>
        <v>-1.5293118096856391E-2</v>
      </c>
      <c r="U16" s="28">
        <f t="shared" si="4"/>
        <v>-2.8276573787409793E-2</v>
      </c>
    </row>
    <row r="17" spans="1:21" x14ac:dyDescent="0.25">
      <c r="A17" s="1">
        <v>23</v>
      </c>
      <c r="B17" s="5" t="s">
        <v>44</v>
      </c>
      <c r="C17" s="1">
        <f>'данные модели'!B17</f>
        <v>3175</v>
      </c>
      <c r="D17" s="28">
        <f t="shared" si="0"/>
        <v>2.0244215938303341E-2</v>
      </c>
      <c r="E17" s="28">
        <f t="shared" si="1"/>
        <v>-4.7969299648225137E-3</v>
      </c>
      <c r="F17" s="28">
        <f t="shared" si="3"/>
        <v>1.3942931258106356E-2</v>
      </c>
      <c r="G17" s="28">
        <f t="shared" si="5"/>
        <v>-6.7632850241545897E-3</v>
      </c>
      <c r="H17" s="28">
        <f t="shared" si="6"/>
        <v>1.3712047012732615E-2</v>
      </c>
      <c r="I17" s="28">
        <f t="shared" si="7"/>
        <v>6.5724613867893522E-3</v>
      </c>
      <c r="J17" s="15">
        <f t="shared" si="7"/>
        <v>-6.8537859007832902E-3</v>
      </c>
      <c r="K17" s="15">
        <f t="shared" si="7"/>
        <v>-9.0556274256144882E-3</v>
      </c>
      <c r="L17" s="12"/>
      <c r="M17" s="30">
        <f>'данные модели'!G17</f>
        <v>49</v>
      </c>
      <c r="N17" s="28">
        <f t="shared" si="2"/>
        <v>9.7887686759402671E-3</v>
      </c>
      <c r="O17" s="28">
        <f t="shared" si="4"/>
        <v>-5.6352459016393158E-3</v>
      </c>
      <c r="P17" s="28">
        <f t="shared" si="4"/>
        <v>2.6288117770767616E-2</v>
      </c>
      <c r="Q17" s="28">
        <f t="shared" si="4"/>
        <v>-1.019983347210662E-2</v>
      </c>
      <c r="R17" s="28">
        <f t="shared" si="4"/>
        <v>1.7796610169491446E-2</v>
      </c>
      <c r="S17" s="28">
        <f t="shared" si="4"/>
        <v>1.2728044123886779E-3</v>
      </c>
      <c r="T17" s="28">
        <f t="shared" si="4"/>
        <v>1.682484900776534E-2</v>
      </c>
      <c r="U17" s="28">
        <f t="shared" si="4"/>
        <v>-1.5293118096856391E-2</v>
      </c>
    </row>
    <row r="18" spans="1:21" x14ac:dyDescent="0.25">
      <c r="A18" s="1">
        <v>24</v>
      </c>
      <c r="B18" s="5" t="s">
        <v>45</v>
      </c>
      <c r="C18" s="1">
        <f>'данные модели'!B18</f>
        <v>3176</v>
      </c>
      <c r="D18" s="28">
        <f t="shared" si="0"/>
        <v>3.1496062992125983E-4</v>
      </c>
      <c r="E18" s="28">
        <f t="shared" si="1"/>
        <v>2.0244215938303341E-2</v>
      </c>
      <c r="F18" s="28">
        <f t="shared" si="3"/>
        <v>-4.7969299648225137E-3</v>
      </c>
      <c r="G18" s="28">
        <f t="shared" si="5"/>
        <v>1.3942931258106356E-2</v>
      </c>
      <c r="H18" s="28">
        <f t="shared" si="6"/>
        <v>-6.7632850241545897E-3</v>
      </c>
      <c r="I18" s="28">
        <f t="shared" si="7"/>
        <v>1.3712047012732615E-2</v>
      </c>
      <c r="J18" s="15">
        <f t="shared" si="7"/>
        <v>6.5724613867893522E-3</v>
      </c>
      <c r="K18" s="15">
        <f t="shared" si="7"/>
        <v>-6.8537859007832902E-3</v>
      </c>
      <c r="L18" s="12"/>
      <c r="M18" s="30">
        <f>'данные модели'!G18</f>
        <v>49.305</v>
      </c>
      <c r="N18" s="28">
        <f t="shared" si="2"/>
        <v>6.2244897959183613E-3</v>
      </c>
      <c r="O18" s="28">
        <f t="shared" si="4"/>
        <v>9.7887686759402671E-3</v>
      </c>
      <c r="P18" s="28">
        <f t="shared" si="4"/>
        <v>-5.6352459016393158E-3</v>
      </c>
      <c r="Q18" s="28">
        <f t="shared" si="4"/>
        <v>2.6288117770767616E-2</v>
      </c>
      <c r="R18" s="28">
        <f t="shared" si="4"/>
        <v>-1.019983347210662E-2</v>
      </c>
      <c r="S18" s="28">
        <f t="shared" si="4"/>
        <v>1.7796610169491446E-2</v>
      </c>
      <c r="T18" s="28">
        <f t="shared" si="4"/>
        <v>1.2728044123886779E-3</v>
      </c>
      <c r="U18" s="28">
        <f t="shared" si="4"/>
        <v>1.682484900776534E-2</v>
      </c>
    </row>
    <row r="19" spans="1:21" x14ac:dyDescent="0.25">
      <c r="A19" s="1">
        <v>25</v>
      </c>
      <c r="B19" s="5" t="s">
        <v>46</v>
      </c>
      <c r="C19" s="1">
        <f>'данные модели'!B19</f>
        <v>3154</v>
      </c>
      <c r="D19" s="28">
        <f t="shared" si="0"/>
        <v>-6.9269521410579345E-3</v>
      </c>
      <c r="E19" s="28">
        <f t="shared" si="1"/>
        <v>3.1496062992125983E-4</v>
      </c>
      <c r="F19" s="28">
        <f t="shared" si="3"/>
        <v>2.0244215938303341E-2</v>
      </c>
      <c r="G19" s="28">
        <f t="shared" si="5"/>
        <v>-4.7969299648225137E-3</v>
      </c>
      <c r="H19" s="28">
        <f t="shared" si="6"/>
        <v>1.3942931258106356E-2</v>
      </c>
      <c r="I19" s="28">
        <f t="shared" si="7"/>
        <v>-6.7632850241545897E-3</v>
      </c>
      <c r="J19" s="15">
        <f t="shared" si="7"/>
        <v>1.3712047012732615E-2</v>
      </c>
      <c r="K19" s="15">
        <f t="shared" si="7"/>
        <v>6.5724613867893522E-3</v>
      </c>
      <c r="L19" s="12"/>
      <c r="M19" s="30">
        <f>'данные модели'!G19</f>
        <v>48.73</v>
      </c>
      <c r="N19" s="28">
        <f t="shared" si="2"/>
        <v>-1.1662103234966085E-2</v>
      </c>
      <c r="O19" s="28">
        <f t="shared" si="4"/>
        <v>6.2244897959183613E-3</v>
      </c>
      <c r="P19" s="28">
        <f t="shared" si="4"/>
        <v>9.7887686759402671E-3</v>
      </c>
      <c r="Q19" s="28">
        <f t="shared" si="4"/>
        <v>-5.6352459016393158E-3</v>
      </c>
      <c r="R19" s="28">
        <f t="shared" si="4"/>
        <v>2.6288117770767616E-2</v>
      </c>
      <c r="S19" s="28">
        <f t="shared" si="4"/>
        <v>-1.019983347210662E-2</v>
      </c>
      <c r="T19" s="28">
        <f t="shared" si="4"/>
        <v>1.7796610169491446E-2</v>
      </c>
      <c r="U19" s="28">
        <f t="shared" si="4"/>
        <v>1.2728044123886779E-3</v>
      </c>
    </row>
    <row r="20" spans="1:21" x14ac:dyDescent="0.25">
      <c r="A20" s="1">
        <v>28</v>
      </c>
      <c r="B20" s="5" t="s">
        <v>47</v>
      </c>
      <c r="C20" s="1">
        <f>'данные модели'!B20</f>
        <v>3145</v>
      </c>
      <c r="D20" s="28">
        <f t="shared" si="0"/>
        <v>-2.8535193405199747E-3</v>
      </c>
      <c r="E20" s="28">
        <f t="shared" si="1"/>
        <v>-6.9269521410579345E-3</v>
      </c>
      <c r="F20" s="28">
        <f t="shared" si="3"/>
        <v>3.1496062992125983E-4</v>
      </c>
      <c r="G20" s="28">
        <f t="shared" si="5"/>
        <v>2.0244215938303341E-2</v>
      </c>
      <c r="H20" s="28">
        <f t="shared" si="6"/>
        <v>-4.7969299648225137E-3</v>
      </c>
      <c r="I20" s="28">
        <f t="shared" si="7"/>
        <v>1.3942931258106356E-2</v>
      </c>
      <c r="J20" s="15">
        <f t="shared" si="7"/>
        <v>-6.7632850241545897E-3</v>
      </c>
      <c r="K20" s="15">
        <f t="shared" si="7"/>
        <v>1.3712047012732615E-2</v>
      </c>
      <c r="L20" s="12"/>
      <c r="M20" s="30">
        <f>'данные модели'!G20</f>
        <v>48.54</v>
      </c>
      <c r="N20" s="28">
        <f t="shared" si="2"/>
        <v>-3.8990355017442589E-3</v>
      </c>
      <c r="O20" s="28">
        <f t="shared" si="4"/>
        <v>-1.1662103234966085E-2</v>
      </c>
      <c r="P20" s="28">
        <f t="shared" si="4"/>
        <v>6.2244897959183613E-3</v>
      </c>
      <c r="Q20" s="28">
        <f t="shared" si="4"/>
        <v>9.7887686759402671E-3</v>
      </c>
      <c r="R20" s="28">
        <f t="shared" si="4"/>
        <v>-5.6352459016393158E-3</v>
      </c>
      <c r="S20" s="28">
        <f t="shared" si="4"/>
        <v>2.6288117770767616E-2</v>
      </c>
      <c r="T20" s="28">
        <f t="shared" si="4"/>
        <v>-1.019983347210662E-2</v>
      </c>
      <c r="U20" s="28">
        <f t="shared" si="4"/>
        <v>1.7796610169491446E-2</v>
      </c>
    </row>
    <row r="21" spans="1:21" x14ac:dyDescent="0.25">
      <c r="A21" s="1">
        <v>29</v>
      </c>
      <c r="B21" s="5" t="s">
        <v>48</v>
      </c>
      <c r="C21" s="1">
        <f>'данные модели'!B21</f>
        <v>3147</v>
      </c>
      <c r="D21" s="28">
        <f t="shared" si="0"/>
        <v>6.3593004769475357E-4</v>
      </c>
      <c r="E21" s="28">
        <f t="shared" si="1"/>
        <v>-2.8535193405199747E-3</v>
      </c>
      <c r="F21" s="28">
        <f t="shared" si="3"/>
        <v>-6.9269521410579345E-3</v>
      </c>
      <c r="G21" s="28">
        <f t="shared" si="5"/>
        <v>3.1496062992125983E-4</v>
      </c>
      <c r="H21" s="28">
        <f t="shared" si="6"/>
        <v>2.0244215938303341E-2</v>
      </c>
      <c r="I21" s="28">
        <f t="shared" si="7"/>
        <v>-4.7969299648225137E-3</v>
      </c>
      <c r="J21" s="15">
        <f t="shared" si="7"/>
        <v>1.3942931258106356E-2</v>
      </c>
      <c r="K21" s="15">
        <f t="shared" si="7"/>
        <v>-6.7632850241545897E-3</v>
      </c>
      <c r="L21" s="12"/>
      <c r="M21" s="30">
        <f>'данные модели'!G21</f>
        <v>48.274999999999999</v>
      </c>
      <c r="N21" s="28">
        <f t="shared" si="2"/>
        <v>-5.4594149155335926E-3</v>
      </c>
      <c r="O21" s="28">
        <f t="shared" si="4"/>
        <v>-3.8990355017442589E-3</v>
      </c>
      <c r="P21" s="28">
        <f t="shared" si="4"/>
        <v>-1.1662103234966085E-2</v>
      </c>
      <c r="Q21" s="28">
        <f t="shared" si="4"/>
        <v>6.2244897959183613E-3</v>
      </c>
      <c r="R21" s="28">
        <f t="shared" si="4"/>
        <v>9.7887686759402671E-3</v>
      </c>
      <c r="S21" s="28">
        <f t="shared" si="4"/>
        <v>-5.6352459016393158E-3</v>
      </c>
      <c r="T21" s="28">
        <f t="shared" si="4"/>
        <v>2.6288117770767616E-2</v>
      </c>
      <c r="U21" s="28">
        <f t="shared" si="4"/>
        <v>-1.019983347210662E-2</v>
      </c>
    </row>
    <row r="22" spans="1:21" x14ac:dyDescent="0.25">
      <c r="A22" s="1">
        <v>30</v>
      </c>
      <c r="B22" s="5" t="s">
        <v>49</v>
      </c>
      <c r="C22" s="1">
        <f>'данные модели'!B22</f>
        <v>3188</v>
      </c>
      <c r="D22" s="28">
        <f t="shared" si="0"/>
        <v>1.3028280902446775E-2</v>
      </c>
      <c r="E22" s="28">
        <f t="shared" si="1"/>
        <v>6.3593004769475357E-4</v>
      </c>
      <c r="F22" s="28">
        <f t="shared" si="3"/>
        <v>-2.8535193405199747E-3</v>
      </c>
      <c r="G22" s="28">
        <f t="shared" si="5"/>
        <v>-6.9269521410579345E-3</v>
      </c>
      <c r="H22" s="28">
        <f t="shared" si="6"/>
        <v>3.1496062992125983E-4</v>
      </c>
      <c r="I22" s="28">
        <f t="shared" si="7"/>
        <v>2.0244215938303341E-2</v>
      </c>
      <c r="J22" s="15">
        <f t="shared" si="7"/>
        <v>-4.7969299648225137E-3</v>
      </c>
      <c r="K22" s="15">
        <f t="shared" si="7"/>
        <v>1.3942931258106356E-2</v>
      </c>
      <c r="L22" s="12"/>
      <c r="M22" s="30">
        <f>'данные модели'!G22</f>
        <v>49</v>
      </c>
      <c r="N22" s="28">
        <f t="shared" si="2"/>
        <v>1.5018125323666524E-2</v>
      </c>
      <c r="O22" s="28">
        <f t="shared" si="4"/>
        <v>-5.4594149155335926E-3</v>
      </c>
      <c r="P22" s="28">
        <f t="shared" si="4"/>
        <v>-3.8990355017442589E-3</v>
      </c>
      <c r="Q22" s="28">
        <f t="shared" si="4"/>
        <v>-1.1662103234966085E-2</v>
      </c>
      <c r="R22" s="28">
        <f t="shared" si="4"/>
        <v>6.2244897959183613E-3</v>
      </c>
      <c r="S22" s="28">
        <f t="shared" si="4"/>
        <v>9.7887686759402671E-3</v>
      </c>
      <c r="T22" s="28">
        <f t="shared" si="4"/>
        <v>-5.6352459016393158E-3</v>
      </c>
      <c r="U22" s="28">
        <f t="shared" si="4"/>
        <v>2.6288117770767616E-2</v>
      </c>
    </row>
    <row r="23" spans="1:21" x14ac:dyDescent="0.25">
      <c r="D23" s="12"/>
      <c r="E23" s="12"/>
      <c r="F23" s="12"/>
      <c r="G23" s="12"/>
      <c r="H23" s="12"/>
      <c r="I23" s="12"/>
    </row>
    <row r="24" spans="1:21" x14ac:dyDescent="0.25">
      <c r="A24" t="s">
        <v>56</v>
      </c>
      <c r="D24" s="12"/>
      <c r="E24" s="12"/>
      <c r="F24" s="12"/>
      <c r="G24" s="12"/>
      <c r="H24" s="12"/>
      <c r="I24" s="12"/>
    </row>
    <row r="25" spans="1:21" x14ac:dyDescent="0.25">
      <c r="A25" s="39" t="s">
        <v>3</v>
      </c>
      <c r="B25" s="39"/>
      <c r="C25" s="39"/>
      <c r="D25" s="39"/>
      <c r="E25" s="39"/>
      <c r="F25" s="39"/>
      <c r="G25" s="39"/>
      <c r="H25" s="39"/>
      <c r="I25" s="39"/>
    </row>
    <row r="26" spans="1:21" ht="15.75" thickBot="1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21" x14ac:dyDescent="0.25">
      <c r="A27" s="40" t="s">
        <v>4</v>
      </c>
      <c r="B27" s="40"/>
      <c r="C27" s="39"/>
      <c r="D27" s="39"/>
      <c r="E27" s="39"/>
      <c r="F27" s="39"/>
      <c r="G27" s="39"/>
      <c r="H27" s="39"/>
      <c r="I27" s="39"/>
    </row>
    <row r="28" spans="1:21" x14ac:dyDescent="0.25">
      <c r="A28" s="37" t="s">
        <v>5</v>
      </c>
      <c r="B28" s="37">
        <v>0.90331188304792265</v>
      </c>
      <c r="C28" s="39"/>
      <c r="D28" s="39"/>
      <c r="E28" s="39"/>
      <c r="F28" s="39"/>
      <c r="G28" s="39"/>
      <c r="H28" s="39"/>
      <c r="I28" s="39"/>
    </row>
    <row r="29" spans="1:21" x14ac:dyDescent="0.25">
      <c r="A29" s="37" t="s">
        <v>6</v>
      </c>
      <c r="B29" s="37">
        <v>0.81597235805558388</v>
      </c>
      <c r="C29" s="39"/>
      <c r="D29" s="39"/>
      <c r="E29" s="39"/>
      <c r="F29" s="39"/>
      <c r="G29" s="39"/>
      <c r="H29" s="39"/>
      <c r="I29" s="39"/>
    </row>
    <row r="30" spans="1:21" x14ac:dyDescent="0.25">
      <c r="A30" s="37" t="s">
        <v>7</v>
      </c>
      <c r="B30" s="37">
        <v>0.5583336593334014</v>
      </c>
      <c r="C30" s="39"/>
      <c r="D30" s="39"/>
      <c r="E30" s="39"/>
      <c r="F30" s="39"/>
      <c r="G30" s="39"/>
      <c r="H30" s="39"/>
      <c r="I30" s="39"/>
    </row>
    <row r="31" spans="1:21" x14ac:dyDescent="0.25">
      <c r="A31" s="37" t="s">
        <v>8</v>
      </c>
      <c r="B31" s="37">
        <v>6.603194689932027E-3</v>
      </c>
      <c r="C31" s="39"/>
      <c r="D31" s="39"/>
      <c r="E31" s="39"/>
      <c r="F31" s="39"/>
      <c r="G31" s="39"/>
      <c r="H31" s="39"/>
      <c r="I31" s="39"/>
    </row>
    <row r="32" spans="1:21" s="9" customFormat="1" ht="15.75" thickBot="1" x14ac:dyDescent="0.3">
      <c r="A32" s="38" t="s">
        <v>9</v>
      </c>
      <c r="B32" s="38">
        <v>13</v>
      </c>
      <c r="C32" s="39"/>
      <c r="D32" s="39"/>
      <c r="E32" s="39"/>
      <c r="F32" s="39"/>
      <c r="G32" s="39"/>
      <c r="H32" s="39"/>
      <c r="I32" s="39"/>
      <c r="J32"/>
    </row>
    <row r="33" spans="1:9" x14ac:dyDescent="0.25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5.75" thickBot="1" x14ac:dyDescent="0.3">
      <c r="A34" s="39" t="s">
        <v>10</v>
      </c>
      <c r="B34" s="39"/>
      <c r="C34" s="39"/>
      <c r="D34" s="39"/>
      <c r="E34" s="39"/>
      <c r="F34" s="39"/>
      <c r="G34" s="39"/>
      <c r="H34" s="39"/>
      <c r="I34" s="39"/>
    </row>
    <row r="35" spans="1:9" x14ac:dyDescent="0.25">
      <c r="A35" s="42"/>
      <c r="B35" s="42" t="s">
        <v>15</v>
      </c>
      <c r="C35" s="42" t="s">
        <v>16</v>
      </c>
      <c r="D35" s="42" t="s">
        <v>17</v>
      </c>
      <c r="E35" s="42" t="s">
        <v>18</v>
      </c>
      <c r="F35" s="42" t="s">
        <v>19</v>
      </c>
      <c r="G35" s="39"/>
      <c r="H35" s="39"/>
      <c r="I35" s="39"/>
    </row>
    <row r="36" spans="1:9" x14ac:dyDescent="0.25">
      <c r="A36" s="37" t="s">
        <v>11</v>
      </c>
      <c r="B36" s="37">
        <v>7</v>
      </c>
      <c r="C36" s="37">
        <v>9.6665298069826178E-4</v>
      </c>
      <c r="D36" s="37">
        <v>1.3809328295689454E-4</v>
      </c>
      <c r="E36" s="37">
        <v>3.1671187678814698</v>
      </c>
      <c r="F36" s="37">
        <v>0.11140104591547199</v>
      </c>
      <c r="G36" s="39"/>
      <c r="H36" s="39"/>
      <c r="I36" s="39"/>
    </row>
    <row r="37" spans="1:9" x14ac:dyDescent="0.25">
      <c r="A37" s="37" t="s">
        <v>12</v>
      </c>
      <c r="B37" s="37">
        <v>5</v>
      </c>
      <c r="C37" s="37">
        <v>2.1801090056573259E-4</v>
      </c>
      <c r="D37" s="37">
        <v>4.3602180113146518E-5</v>
      </c>
      <c r="E37" s="37"/>
      <c r="F37" s="37"/>
      <c r="G37" s="39"/>
      <c r="H37" s="39"/>
      <c r="I37" s="39"/>
    </row>
    <row r="38" spans="1:9" ht="15.75" thickBot="1" x14ac:dyDescent="0.3">
      <c r="A38" s="38" t="s">
        <v>13</v>
      </c>
      <c r="B38" s="38">
        <v>12</v>
      </c>
      <c r="C38" s="38">
        <v>1.1846638812639944E-3</v>
      </c>
      <c r="D38" s="38"/>
      <c r="E38" s="38"/>
      <c r="F38" s="38"/>
      <c r="G38" s="39"/>
      <c r="H38" s="39"/>
      <c r="I38" s="39"/>
    </row>
    <row r="39" spans="1:9" ht="15.75" thickBot="1" x14ac:dyDescent="0.3">
      <c r="A39" s="39"/>
      <c r="B39" s="39"/>
      <c r="C39" s="39"/>
      <c r="D39" s="39"/>
      <c r="E39" s="39"/>
      <c r="F39" s="39"/>
      <c r="G39" s="39"/>
      <c r="H39" s="39"/>
      <c r="I39" s="39"/>
    </row>
    <row r="40" spans="1:9" x14ac:dyDescent="0.25">
      <c r="A40" s="42"/>
      <c r="B40" s="42" t="s">
        <v>20</v>
      </c>
      <c r="C40" s="42" t="s">
        <v>8</v>
      </c>
      <c r="D40" s="42" t="s">
        <v>21</v>
      </c>
      <c r="E40" s="42" t="s">
        <v>22</v>
      </c>
      <c r="F40" s="42" t="s">
        <v>23</v>
      </c>
      <c r="G40" s="42" t="s">
        <v>24</v>
      </c>
      <c r="H40" s="42" t="s">
        <v>25</v>
      </c>
      <c r="I40" s="42" t="s">
        <v>26</v>
      </c>
    </row>
    <row r="41" spans="1:9" x14ac:dyDescent="0.25">
      <c r="A41" s="37" t="s">
        <v>14</v>
      </c>
      <c r="B41" s="37">
        <v>6.6642377143526933E-3</v>
      </c>
      <c r="C41" s="37">
        <v>3.8677064638079394E-3</v>
      </c>
      <c r="D41" s="37">
        <v>1.7230464040415925</v>
      </c>
      <c r="E41" s="37">
        <v>0.14548961352351114</v>
      </c>
      <c r="F41" s="37">
        <v>-3.2780182670851601E-3</v>
      </c>
      <c r="G41" s="37">
        <v>1.6606493695790547E-2</v>
      </c>
      <c r="H41" s="37">
        <v>-3.2780182670851601E-3</v>
      </c>
      <c r="I41" s="37">
        <v>1.6606493695790547E-2</v>
      </c>
    </row>
    <row r="42" spans="1:9" x14ac:dyDescent="0.25">
      <c r="A42" s="37" t="s">
        <v>67</v>
      </c>
      <c r="B42" s="37">
        <v>-5.1851258455693751E-2</v>
      </c>
      <c r="C42" s="37">
        <v>0.30422674553877399</v>
      </c>
      <c r="D42" s="37">
        <v>-0.17043622632147987</v>
      </c>
      <c r="E42" s="37">
        <v>0.87134909222965184</v>
      </c>
      <c r="F42" s="37">
        <v>-0.83389100445241748</v>
      </c>
      <c r="G42" s="37">
        <v>0.73018848754103005</v>
      </c>
      <c r="H42" s="37">
        <v>-0.83389100445241748</v>
      </c>
      <c r="I42" s="37">
        <v>0.73018848754103005</v>
      </c>
    </row>
    <row r="43" spans="1:9" x14ac:dyDescent="0.25">
      <c r="A43" s="37" t="s">
        <v>68</v>
      </c>
      <c r="B43" s="37">
        <v>-0.15953591529088193</v>
      </c>
      <c r="C43" s="37">
        <v>0.25089064207846185</v>
      </c>
      <c r="D43" s="37">
        <v>-0.63587830127593892</v>
      </c>
      <c r="E43" s="37">
        <v>0.55281790359949279</v>
      </c>
      <c r="F43" s="37">
        <v>-0.8044708425489081</v>
      </c>
      <c r="G43" s="37">
        <v>0.48539901196714419</v>
      </c>
      <c r="H43" s="37">
        <v>-0.8044708425489081</v>
      </c>
      <c r="I43" s="37">
        <v>0.48539901196714419</v>
      </c>
    </row>
    <row r="44" spans="1:9" x14ac:dyDescent="0.25">
      <c r="A44" s="37" t="s">
        <v>69</v>
      </c>
      <c r="B44" s="37">
        <v>-0.63171880334878594</v>
      </c>
      <c r="C44" s="37">
        <v>0.21770142801630288</v>
      </c>
      <c r="D44" s="37">
        <v>-2.9017669250266875</v>
      </c>
      <c r="E44" s="37">
        <v>3.3721248563495579E-2</v>
      </c>
      <c r="F44" s="37">
        <v>-1.1913381397995808</v>
      </c>
      <c r="G44" s="37">
        <v>-7.209946689799096E-2</v>
      </c>
      <c r="H44" s="37">
        <v>-1.1913381397995808</v>
      </c>
      <c r="I44" s="37">
        <v>-7.209946689799096E-2</v>
      </c>
    </row>
    <row r="45" spans="1:9" x14ac:dyDescent="0.25">
      <c r="A45" s="37" t="s">
        <v>70</v>
      </c>
      <c r="B45" s="37">
        <v>-0.12808462237536891</v>
      </c>
      <c r="C45" s="37">
        <v>0.28110015709883424</v>
      </c>
      <c r="D45" s="37">
        <v>-0.45565475201899164</v>
      </c>
      <c r="E45" s="37">
        <v>0.6677436405471624</v>
      </c>
      <c r="F45" s="37">
        <v>-0.85067558020814671</v>
      </c>
      <c r="G45" s="37">
        <v>0.59450633545740894</v>
      </c>
      <c r="H45" s="37">
        <v>-0.85067558020814671</v>
      </c>
      <c r="I45" s="37">
        <v>0.59450633545740894</v>
      </c>
    </row>
    <row r="46" spans="1:9" x14ac:dyDescent="0.25">
      <c r="A46" s="37" t="s">
        <v>71</v>
      </c>
      <c r="B46" s="37">
        <v>0.10937640277285365</v>
      </c>
      <c r="C46" s="37">
        <v>0.21536131607967079</v>
      </c>
      <c r="D46" s="37">
        <v>0.50787395231365939</v>
      </c>
      <c r="E46" s="37">
        <v>0.63314649692625324</v>
      </c>
      <c r="F46" s="37">
        <v>-0.44422748444027915</v>
      </c>
      <c r="G46" s="37">
        <v>0.66298028998598646</v>
      </c>
      <c r="H46" s="37">
        <v>-0.44422748444027915</v>
      </c>
      <c r="I46" s="37">
        <v>0.66298028998598646</v>
      </c>
    </row>
    <row r="47" spans="1:9" x14ac:dyDescent="0.25">
      <c r="A47" s="37" t="s">
        <v>72</v>
      </c>
      <c r="B47" s="37">
        <v>-0.55808284686383447</v>
      </c>
      <c r="C47" s="37">
        <v>0.19276627175225977</v>
      </c>
      <c r="D47" s="37">
        <v>-2.8951270457783918</v>
      </c>
      <c r="E47" s="37">
        <v>3.398308154635301E-2</v>
      </c>
      <c r="F47" s="37">
        <v>-1.0536043235535271</v>
      </c>
      <c r="G47" s="37">
        <v>-6.2561370174141817E-2</v>
      </c>
      <c r="H47" s="37">
        <v>-1.0536043235535271</v>
      </c>
      <c r="I47" s="37">
        <v>-6.2561370174141817E-2</v>
      </c>
    </row>
    <row r="48" spans="1:9" ht="15.75" thickBot="1" x14ac:dyDescent="0.3">
      <c r="A48" s="38" t="s">
        <v>73</v>
      </c>
      <c r="B48" s="38">
        <v>4.9820511745170167E-2</v>
      </c>
      <c r="C48" s="38">
        <v>0.17421132703776948</v>
      </c>
      <c r="D48" s="38">
        <v>0.28597745389063561</v>
      </c>
      <c r="E48" s="38">
        <v>0.78636503290759263</v>
      </c>
      <c r="F48" s="38">
        <v>-0.39800396110021774</v>
      </c>
      <c r="G48" s="38">
        <v>0.49764498459055806</v>
      </c>
      <c r="H48" s="38">
        <v>-0.39800396110021774</v>
      </c>
      <c r="I48" s="38">
        <v>0.49764498459055806</v>
      </c>
    </row>
    <row r="49" spans="1:9" x14ac:dyDescent="0.25">
      <c r="A49" s="39"/>
      <c r="B49" s="39"/>
      <c r="C49" s="39"/>
      <c r="D49" s="39"/>
      <c r="E49" s="39"/>
      <c r="F49" s="39"/>
      <c r="G49" s="39"/>
      <c r="H49" s="39"/>
      <c r="I49" s="39"/>
    </row>
    <row r="50" spans="1:9" x14ac:dyDescent="0.25">
      <c r="A50" s="39" t="s">
        <v>3</v>
      </c>
      <c r="B50" s="39"/>
      <c r="C50" s="39"/>
      <c r="D50" s="39"/>
      <c r="E50" s="39"/>
      <c r="F50" s="39"/>
      <c r="G50" s="39"/>
      <c r="H50" s="39"/>
      <c r="I50" s="39"/>
    </row>
    <row r="51" spans="1:9" ht="15.75" thickBot="1" x14ac:dyDescent="0.3">
      <c r="A51" s="39"/>
      <c r="B51" s="39"/>
      <c r="C51" s="39"/>
      <c r="D51" s="39"/>
      <c r="E51" s="39"/>
      <c r="F51" s="39"/>
      <c r="G51" s="39"/>
      <c r="H51" s="39"/>
      <c r="I51" s="39"/>
    </row>
    <row r="52" spans="1:9" x14ac:dyDescent="0.25">
      <c r="A52" s="40" t="s">
        <v>4</v>
      </c>
      <c r="B52" s="40"/>
      <c r="C52" s="39"/>
      <c r="D52" s="39"/>
      <c r="E52" s="39"/>
      <c r="F52" s="39"/>
      <c r="G52" s="39"/>
      <c r="H52" s="39"/>
      <c r="I52" s="39"/>
    </row>
    <row r="53" spans="1:9" x14ac:dyDescent="0.25">
      <c r="A53" s="37" t="s">
        <v>5</v>
      </c>
      <c r="B53" s="37">
        <v>0.49579951115847165</v>
      </c>
      <c r="C53" s="39"/>
      <c r="D53" s="39"/>
      <c r="E53" s="39"/>
      <c r="F53" s="39"/>
      <c r="G53" s="39"/>
      <c r="H53" s="39"/>
      <c r="I53" s="39"/>
    </row>
    <row r="54" spans="1:9" x14ac:dyDescent="0.25">
      <c r="A54" s="37" t="s">
        <v>6</v>
      </c>
      <c r="B54" s="37">
        <v>0.24581715526497946</v>
      </c>
      <c r="C54" s="39"/>
      <c r="D54" s="39"/>
      <c r="E54" s="39"/>
      <c r="F54" s="39"/>
      <c r="G54" s="39"/>
      <c r="H54" s="39"/>
      <c r="I54" s="39"/>
    </row>
    <row r="55" spans="1:9" x14ac:dyDescent="0.25">
      <c r="A55" s="37" t="s">
        <v>7</v>
      </c>
      <c r="B55" s="37">
        <v>0.17725507847088667</v>
      </c>
      <c r="C55" s="39"/>
      <c r="D55" s="39"/>
      <c r="E55" s="39"/>
      <c r="F55" s="39"/>
      <c r="G55" s="39"/>
      <c r="H55" s="39"/>
      <c r="I55" s="39"/>
    </row>
    <row r="56" spans="1:9" x14ac:dyDescent="0.25">
      <c r="A56" s="37" t="s">
        <v>8</v>
      </c>
      <c r="B56" s="37">
        <v>9.0123812614874427E-3</v>
      </c>
      <c r="C56" s="39"/>
      <c r="D56" s="39"/>
      <c r="E56" s="39"/>
      <c r="F56" s="39"/>
      <c r="G56" s="39"/>
      <c r="H56" s="39"/>
      <c r="I56" s="39"/>
    </row>
    <row r="57" spans="1:9" ht="15.75" thickBot="1" x14ac:dyDescent="0.3">
      <c r="A57" s="38" t="s">
        <v>9</v>
      </c>
      <c r="B57" s="38">
        <v>13</v>
      </c>
      <c r="C57" s="39"/>
      <c r="D57" s="39"/>
      <c r="E57" s="39"/>
      <c r="F57" s="39"/>
      <c r="G57" s="39"/>
      <c r="H57" s="39"/>
      <c r="I57" s="39"/>
    </row>
    <row r="58" spans="1:9" x14ac:dyDescent="0.25">
      <c r="A58" s="39"/>
      <c r="B58" s="39"/>
      <c r="C58" s="39"/>
      <c r="D58" s="39"/>
      <c r="E58" s="39"/>
      <c r="F58" s="39"/>
      <c r="G58" s="39"/>
      <c r="H58" s="39"/>
      <c r="I58" s="39"/>
    </row>
    <row r="59" spans="1:9" ht="15.75" thickBot="1" x14ac:dyDescent="0.3">
      <c r="A59" s="39" t="s">
        <v>10</v>
      </c>
      <c r="B59" s="39"/>
      <c r="C59" s="39"/>
      <c r="D59" s="39"/>
      <c r="E59" s="39"/>
      <c r="F59" s="39"/>
      <c r="G59" s="39"/>
      <c r="H59" s="39"/>
      <c r="I59" s="39"/>
    </row>
    <row r="60" spans="1:9" x14ac:dyDescent="0.25">
      <c r="A60" s="42"/>
      <c r="B60" s="42" t="s">
        <v>15</v>
      </c>
      <c r="C60" s="42" t="s">
        <v>16</v>
      </c>
      <c r="D60" s="42" t="s">
        <v>17</v>
      </c>
      <c r="E60" s="42" t="s">
        <v>18</v>
      </c>
      <c r="F60" s="42" t="s">
        <v>19</v>
      </c>
      <c r="G60" s="39"/>
      <c r="H60" s="39"/>
      <c r="I60" s="39"/>
    </row>
    <row r="61" spans="1:9" x14ac:dyDescent="0.25">
      <c r="A61" s="37" t="s">
        <v>11</v>
      </c>
      <c r="B61" s="37">
        <v>1</v>
      </c>
      <c r="C61" s="37">
        <v>2.9121070523748448E-4</v>
      </c>
      <c r="D61" s="37">
        <v>2.9121070523748448E-4</v>
      </c>
      <c r="E61" s="37">
        <v>3.5853224808697561</v>
      </c>
      <c r="F61" s="37">
        <v>8.487941427186492E-2</v>
      </c>
      <c r="G61" s="39"/>
      <c r="H61" s="39"/>
      <c r="I61" s="39"/>
    </row>
    <row r="62" spans="1:9" x14ac:dyDescent="0.25">
      <c r="A62" s="37" t="s">
        <v>12</v>
      </c>
      <c r="B62" s="37">
        <v>11</v>
      </c>
      <c r="C62" s="37">
        <v>8.9345317602650988E-4</v>
      </c>
      <c r="D62" s="37">
        <v>8.1223016002409987E-5</v>
      </c>
      <c r="E62" s="37"/>
      <c r="F62" s="37"/>
      <c r="G62" s="39"/>
      <c r="H62" s="39"/>
      <c r="I62" s="39"/>
    </row>
    <row r="63" spans="1:9" ht="15.75" thickBot="1" x14ac:dyDescent="0.3">
      <c r="A63" s="38" t="s">
        <v>13</v>
      </c>
      <c r="B63" s="38">
        <v>12</v>
      </c>
      <c r="C63" s="38">
        <v>1.1846638812639944E-3</v>
      </c>
      <c r="D63" s="38"/>
      <c r="E63" s="38"/>
      <c r="F63" s="38"/>
      <c r="G63" s="39"/>
      <c r="H63" s="39"/>
      <c r="I63" s="39"/>
    </row>
    <row r="64" spans="1:9" ht="15.75" thickBot="1" x14ac:dyDescent="0.3">
      <c r="A64" s="39"/>
      <c r="B64" s="39"/>
      <c r="C64" s="39"/>
      <c r="D64" s="39"/>
      <c r="E64" s="39"/>
      <c r="F64" s="39"/>
      <c r="G64" s="39"/>
      <c r="H64" s="39"/>
      <c r="I64" s="39"/>
    </row>
    <row r="65" spans="1:9" x14ac:dyDescent="0.25">
      <c r="A65" s="42"/>
      <c r="B65" s="42" t="s">
        <v>20</v>
      </c>
      <c r="C65" s="42" t="s">
        <v>8</v>
      </c>
      <c r="D65" s="42" t="s">
        <v>21</v>
      </c>
      <c r="E65" s="42" t="s">
        <v>22</v>
      </c>
      <c r="F65" s="42" t="s">
        <v>23</v>
      </c>
      <c r="G65" s="42" t="s">
        <v>24</v>
      </c>
      <c r="H65" s="42" t="s">
        <v>25</v>
      </c>
      <c r="I65" s="42" t="s">
        <v>26</v>
      </c>
    </row>
    <row r="66" spans="1:9" x14ac:dyDescent="0.25">
      <c r="A66" s="37" t="s">
        <v>14</v>
      </c>
      <c r="B66" s="37">
        <v>3.5729058068526471E-3</v>
      </c>
      <c r="C66" s="37">
        <v>2.5751879973260183E-3</v>
      </c>
      <c r="D66" s="37">
        <v>1.3874349408907709</v>
      </c>
      <c r="E66" s="37">
        <v>0.19277463058165323</v>
      </c>
      <c r="F66" s="37">
        <v>-2.0950447597080251E-3</v>
      </c>
      <c r="G66" s="37">
        <v>9.2408563734133198E-3</v>
      </c>
      <c r="H66" s="37">
        <v>-2.0950447597080251E-3</v>
      </c>
      <c r="I66" s="37">
        <v>9.2408563734133198E-3</v>
      </c>
    </row>
    <row r="67" spans="1:9" ht="15.75" thickBot="1" x14ac:dyDescent="0.3">
      <c r="A67" s="38" t="s">
        <v>69</v>
      </c>
      <c r="B67" s="38">
        <v>-0.36981564282012858</v>
      </c>
      <c r="C67" s="38">
        <v>0.19530850931239641</v>
      </c>
      <c r="D67" s="38">
        <v>-1.8934947797313204</v>
      </c>
      <c r="E67" s="38">
        <v>8.4879414271864767E-2</v>
      </c>
      <c r="F67" s="38">
        <v>-0.79968677345633266</v>
      </c>
      <c r="G67" s="38">
        <v>6.0055487816075448E-2</v>
      </c>
      <c r="H67" s="38">
        <v>-0.79968677345633266</v>
      </c>
      <c r="I67" s="38">
        <v>6.0055487816075448E-2</v>
      </c>
    </row>
    <row r="68" spans="1:9" x14ac:dyDescent="0.25">
      <c r="A68" s="39"/>
      <c r="B68" s="39"/>
      <c r="C68" s="39"/>
      <c r="D68" s="39"/>
      <c r="E68" s="39"/>
      <c r="F68" s="39"/>
      <c r="G68" s="39"/>
      <c r="H68" s="39"/>
      <c r="I68" s="39"/>
    </row>
    <row r="69" spans="1:9" x14ac:dyDescent="0.25">
      <c r="A69" s="39"/>
      <c r="B69" s="39"/>
      <c r="C69" s="39"/>
      <c r="D69" s="39"/>
      <c r="E69" s="39"/>
      <c r="F69" s="39"/>
      <c r="G69" s="39"/>
      <c r="H69" s="39"/>
      <c r="I69" s="39"/>
    </row>
    <row r="70" spans="1:9" x14ac:dyDescent="0.25">
      <c r="A70" s="39" t="s">
        <v>3</v>
      </c>
      <c r="B70" s="39"/>
      <c r="C70" s="39"/>
      <c r="D70" s="39"/>
      <c r="E70" s="39"/>
      <c r="F70" s="39"/>
      <c r="G70" s="39"/>
      <c r="H70" s="39"/>
      <c r="I70" s="39"/>
    </row>
    <row r="71" spans="1:9" ht="15.75" thickBot="1" x14ac:dyDescent="0.3">
      <c r="A71" s="39"/>
      <c r="B71" s="39"/>
      <c r="C71" s="39"/>
      <c r="D71" s="39"/>
      <c r="E71" s="39"/>
      <c r="F71" s="39"/>
      <c r="G71" s="39"/>
      <c r="H71" s="39"/>
      <c r="I71" s="39"/>
    </row>
    <row r="72" spans="1:9" x14ac:dyDescent="0.25">
      <c r="A72" s="40" t="s">
        <v>4</v>
      </c>
      <c r="B72" s="40"/>
      <c r="C72" s="39"/>
      <c r="D72" s="39"/>
      <c r="E72" s="39"/>
      <c r="F72" s="39"/>
      <c r="G72" s="39"/>
      <c r="H72" s="39"/>
      <c r="I72" s="39"/>
    </row>
    <row r="73" spans="1:9" x14ac:dyDescent="0.25">
      <c r="A73" s="37" t="s">
        <v>5</v>
      </c>
      <c r="B73" s="37">
        <v>0.38038454436404545</v>
      </c>
      <c r="C73" s="39"/>
      <c r="D73" s="39"/>
      <c r="E73" s="39"/>
      <c r="F73" s="39"/>
      <c r="G73" s="39"/>
      <c r="H73" s="39"/>
      <c r="I73" s="39"/>
    </row>
    <row r="74" spans="1:9" x14ac:dyDescent="0.25">
      <c r="A74" s="37" t="s">
        <v>6</v>
      </c>
      <c r="B74" s="37">
        <v>0.14469240159104246</v>
      </c>
      <c r="C74" s="39"/>
      <c r="D74" s="39"/>
      <c r="E74" s="39"/>
      <c r="F74" s="39"/>
      <c r="G74" s="39"/>
      <c r="H74" s="39"/>
      <c r="I74" s="39"/>
    </row>
    <row r="75" spans="1:9" x14ac:dyDescent="0.25">
      <c r="A75" s="37" t="s">
        <v>7</v>
      </c>
      <c r="B75" s="37">
        <v>6.6937165372046317E-2</v>
      </c>
      <c r="C75" s="39"/>
      <c r="D75" s="39"/>
      <c r="E75" s="39"/>
      <c r="F75" s="39"/>
      <c r="G75" s="39"/>
      <c r="H75" s="39"/>
      <c r="I75" s="39"/>
    </row>
    <row r="76" spans="1:9" x14ac:dyDescent="0.25">
      <c r="A76" s="37" t="s">
        <v>8</v>
      </c>
      <c r="B76" s="37">
        <v>9.5975944865260218E-3</v>
      </c>
      <c r="C76" s="39"/>
      <c r="D76" s="39"/>
      <c r="E76" s="39"/>
      <c r="F76" s="39"/>
      <c r="G76" s="39"/>
      <c r="H76" s="39"/>
      <c r="I76" s="39"/>
    </row>
    <row r="77" spans="1:9" ht="15.75" thickBot="1" x14ac:dyDescent="0.3">
      <c r="A77" s="38" t="s">
        <v>9</v>
      </c>
      <c r="B77" s="38">
        <v>13</v>
      </c>
      <c r="C77" s="39"/>
      <c r="D77" s="39"/>
      <c r="E77" s="39"/>
      <c r="F77" s="39"/>
      <c r="G77" s="39"/>
      <c r="H77" s="39"/>
      <c r="I77" s="39"/>
    </row>
    <row r="78" spans="1:9" x14ac:dyDescent="0.25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 thickBot="1" x14ac:dyDescent="0.3">
      <c r="A79" s="39" t="s">
        <v>10</v>
      </c>
      <c r="B79" s="39"/>
      <c r="C79" s="39"/>
      <c r="D79" s="39"/>
      <c r="E79" s="39"/>
      <c r="F79" s="39"/>
      <c r="G79" s="39"/>
      <c r="H79" s="39"/>
      <c r="I79" s="39"/>
    </row>
    <row r="80" spans="1:9" x14ac:dyDescent="0.25">
      <c r="A80" s="42"/>
      <c r="B80" s="42" t="s">
        <v>15</v>
      </c>
      <c r="C80" s="42" t="s">
        <v>16</v>
      </c>
      <c r="D80" s="42" t="s">
        <v>17</v>
      </c>
      <c r="E80" s="42" t="s">
        <v>18</v>
      </c>
      <c r="F80" s="42" t="s">
        <v>19</v>
      </c>
      <c r="G80" s="39"/>
      <c r="H80" s="39"/>
      <c r="I80" s="39"/>
    </row>
    <row r="81" spans="1:9" x14ac:dyDescent="0.25">
      <c r="A81" s="37" t="s">
        <v>11</v>
      </c>
      <c r="B81" s="37">
        <v>1</v>
      </c>
      <c r="C81" s="37">
        <v>1.7141186205825291E-4</v>
      </c>
      <c r="D81" s="37">
        <v>1.7141186205825291E-4</v>
      </c>
      <c r="E81" s="37">
        <v>1.8608701950762399</v>
      </c>
      <c r="F81" s="37">
        <v>0.19978405869596452</v>
      </c>
      <c r="G81" s="39"/>
      <c r="H81" s="39"/>
      <c r="I81" s="39"/>
    </row>
    <row r="82" spans="1:9" x14ac:dyDescent="0.25">
      <c r="A82" s="37" t="s">
        <v>12</v>
      </c>
      <c r="B82" s="37">
        <v>11</v>
      </c>
      <c r="C82" s="37">
        <v>1.0132520192057415E-3</v>
      </c>
      <c r="D82" s="37">
        <v>9.2113819927794677E-5</v>
      </c>
      <c r="E82" s="37"/>
      <c r="F82" s="37"/>
      <c r="G82" s="39"/>
      <c r="H82" s="39"/>
      <c r="I82" s="39"/>
    </row>
    <row r="83" spans="1:9" ht="15.75" thickBot="1" x14ac:dyDescent="0.3">
      <c r="A83" s="38" t="s">
        <v>13</v>
      </c>
      <c r="B83" s="38">
        <v>12</v>
      </c>
      <c r="C83" s="38">
        <v>1.1846638812639944E-3</v>
      </c>
      <c r="D83" s="38"/>
      <c r="E83" s="38"/>
      <c r="F83" s="38"/>
      <c r="G83" s="39"/>
      <c r="H83" s="39"/>
      <c r="I83" s="39"/>
    </row>
    <row r="84" spans="1:9" ht="15.75" thickBot="1" x14ac:dyDescent="0.3">
      <c r="A84" s="39"/>
      <c r="B84" s="39"/>
      <c r="C84" s="39"/>
      <c r="D84" s="39"/>
      <c r="E84" s="39"/>
      <c r="F84" s="39"/>
      <c r="G84" s="39"/>
      <c r="H84" s="39"/>
      <c r="I84" s="39"/>
    </row>
    <row r="85" spans="1:9" x14ac:dyDescent="0.25">
      <c r="A85" s="42"/>
      <c r="B85" s="42" t="s">
        <v>20</v>
      </c>
      <c r="C85" s="42" t="s">
        <v>8</v>
      </c>
      <c r="D85" s="42" t="s">
        <v>21</v>
      </c>
      <c r="E85" s="42" t="s">
        <v>22</v>
      </c>
      <c r="F85" s="42" t="s">
        <v>23</v>
      </c>
      <c r="G85" s="42" t="s">
        <v>24</v>
      </c>
      <c r="H85" s="42" t="s">
        <v>25</v>
      </c>
      <c r="I85" s="42" t="s">
        <v>26</v>
      </c>
    </row>
    <row r="86" spans="1:9" x14ac:dyDescent="0.25">
      <c r="A86" s="37" t="s">
        <v>14</v>
      </c>
      <c r="B86" s="37">
        <v>3.4188797916352917E-3</v>
      </c>
      <c r="C86" s="37">
        <v>2.7646849890574218E-3</v>
      </c>
      <c r="D86" s="37">
        <v>1.2366254402100645</v>
      </c>
      <c r="E86" s="37">
        <v>0.24197862132433201</v>
      </c>
      <c r="F86" s="37">
        <v>-2.6661508416082075E-3</v>
      </c>
      <c r="G86" s="37">
        <v>9.503910424878791E-3</v>
      </c>
      <c r="H86" s="37">
        <v>-2.6661508416082075E-3</v>
      </c>
      <c r="I86" s="37">
        <v>9.503910424878791E-3</v>
      </c>
    </row>
    <row r="87" spans="1:9" ht="15.75" thickBot="1" x14ac:dyDescent="0.3">
      <c r="A87" s="38" t="s">
        <v>72</v>
      </c>
      <c r="B87" s="38">
        <v>-0.30576415614878361</v>
      </c>
      <c r="C87" s="38">
        <v>0.22414473031286331</v>
      </c>
      <c r="D87" s="38">
        <v>-1.3641371613867306</v>
      </c>
      <c r="E87" s="38">
        <v>0.19978405869596383</v>
      </c>
      <c r="F87" s="38">
        <v>-0.79910338128013814</v>
      </c>
      <c r="G87" s="38">
        <v>0.18757506898257092</v>
      </c>
      <c r="H87" s="38">
        <v>-0.79910338128013814</v>
      </c>
      <c r="I87" s="38">
        <v>0.18757506898257092</v>
      </c>
    </row>
    <row r="88" spans="1:9" x14ac:dyDescent="0.25">
      <c r="A88" s="39"/>
      <c r="B88" s="39"/>
      <c r="C88" s="39"/>
      <c r="D88" s="39"/>
      <c r="E88" s="39"/>
      <c r="F88" s="39"/>
      <c r="G88" s="39"/>
      <c r="H88" s="39"/>
      <c r="I88" s="39"/>
    </row>
    <row r="89" spans="1:9" x14ac:dyDescent="0.25">
      <c r="A89" s="39" t="s">
        <v>57</v>
      </c>
      <c r="B89" s="39"/>
      <c r="C89" s="39"/>
      <c r="D89" s="39"/>
      <c r="E89" s="39"/>
      <c r="F89" s="39"/>
      <c r="G89" s="39"/>
      <c r="H89" s="39"/>
      <c r="I89" s="39"/>
    </row>
    <row r="90" spans="1:9" x14ac:dyDescent="0.25">
      <c r="A90" s="39" t="s">
        <v>3</v>
      </c>
      <c r="B90" s="39"/>
      <c r="C90" s="39"/>
      <c r="D90" s="39"/>
      <c r="E90" s="39"/>
      <c r="F90" s="39"/>
      <c r="G90" s="39"/>
      <c r="H90" s="39"/>
      <c r="I90" s="39"/>
    </row>
    <row r="91" spans="1:9" ht="15.75" thickBot="1" x14ac:dyDescent="0.3">
      <c r="A91" s="39"/>
      <c r="B91" s="39"/>
      <c r="C91" s="39"/>
      <c r="D91" s="39"/>
      <c r="E91" s="39"/>
      <c r="F91" s="39"/>
      <c r="G91" s="39"/>
      <c r="H91" s="39"/>
      <c r="I91" s="39"/>
    </row>
    <row r="92" spans="1:9" x14ac:dyDescent="0.25">
      <c r="A92" s="40" t="s">
        <v>4</v>
      </c>
      <c r="B92" s="40"/>
      <c r="C92" s="39"/>
      <c r="D92" s="39"/>
      <c r="E92" s="39"/>
      <c r="F92" s="39"/>
      <c r="G92" s="39"/>
      <c r="H92" s="39"/>
      <c r="I92" s="39"/>
    </row>
    <row r="93" spans="1:9" x14ac:dyDescent="0.25">
      <c r="A93" s="37" t="s">
        <v>5</v>
      </c>
      <c r="B93" s="37">
        <v>0.6867179119760769</v>
      </c>
      <c r="C93" s="39"/>
      <c r="D93" s="39"/>
      <c r="E93" s="39"/>
      <c r="F93" s="39"/>
      <c r="G93" s="39"/>
      <c r="H93" s="39"/>
      <c r="I93" s="39"/>
    </row>
    <row r="94" spans="1:9" x14ac:dyDescent="0.25">
      <c r="A94" s="37" t="s">
        <v>6</v>
      </c>
      <c r="B94" s="37">
        <v>0.47158149062878296</v>
      </c>
      <c r="C94" s="39"/>
      <c r="D94" s="39"/>
      <c r="E94" s="39"/>
      <c r="F94" s="39"/>
      <c r="G94" s="39"/>
      <c r="H94" s="39"/>
      <c r="I94" s="39"/>
    </row>
    <row r="95" spans="1:9" x14ac:dyDescent="0.25">
      <c r="A95" s="37" t="s">
        <v>7</v>
      </c>
      <c r="B95" s="37">
        <v>-0.26820442249092091</v>
      </c>
      <c r="C95" s="39"/>
      <c r="D95" s="39"/>
      <c r="E95" s="39"/>
      <c r="F95" s="39"/>
      <c r="G95" s="39"/>
      <c r="H95" s="39"/>
      <c r="I95" s="39"/>
    </row>
    <row r="96" spans="1:9" x14ac:dyDescent="0.25">
      <c r="A96" s="37" t="s">
        <v>8</v>
      </c>
      <c r="B96" s="37">
        <v>1.4803409609314007E-2</v>
      </c>
      <c r="C96" s="39"/>
      <c r="D96" s="39"/>
      <c r="E96" s="39"/>
      <c r="F96" s="39"/>
      <c r="G96" s="39"/>
      <c r="H96" s="39"/>
      <c r="I96" s="39"/>
    </row>
    <row r="97" spans="1:9" ht="15.75" thickBot="1" x14ac:dyDescent="0.3">
      <c r="A97" s="38" t="s">
        <v>9</v>
      </c>
      <c r="B97" s="38">
        <v>13</v>
      </c>
      <c r="C97" s="39"/>
      <c r="D97" s="39"/>
      <c r="E97" s="39"/>
      <c r="F97" s="39"/>
      <c r="G97" s="39"/>
      <c r="H97" s="39"/>
      <c r="I97" s="39"/>
    </row>
    <row r="98" spans="1:9" x14ac:dyDescent="0.25">
      <c r="A98" s="39"/>
      <c r="B98" s="39"/>
      <c r="C98" s="39"/>
      <c r="D98" s="39"/>
      <c r="E98" s="39"/>
      <c r="F98" s="39"/>
      <c r="G98" s="39"/>
      <c r="H98" s="39"/>
      <c r="I98" s="39"/>
    </row>
    <row r="99" spans="1:9" ht="15.75" thickBot="1" x14ac:dyDescent="0.3">
      <c r="A99" s="39" t="s">
        <v>10</v>
      </c>
      <c r="B99" s="39"/>
      <c r="C99" s="39"/>
      <c r="D99" s="39"/>
      <c r="E99" s="39"/>
      <c r="F99" s="39"/>
      <c r="G99" s="39"/>
      <c r="H99" s="39"/>
      <c r="I99" s="39"/>
    </row>
    <row r="100" spans="1:9" x14ac:dyDescent="0.25">
      <c r="A100" s="42"/>
      <c r="B100" s="42" t="s">
        <v>15</v>
      </c>
      <c r="C100" s="42" t="s">
        <v>16</v>
      </c>
      <c r="D100" s="42" t="s">
        <v>17</v>
      </c>
      <c r="E100" s="42" t="s">
        <v>18</v>
      </c>
      <c r="F100" s="42" t="s">
        <v>19</v>
      </c>
      <c r="G100" s="39"/>
      <c r="H100" s="39"/>
      <c r="I100" s="39"/>
    </row>
    <row r="101" spans="1:9" x14ac:dyDescent="0.25">
      <c r="A101" s="37" t="s">
        <v>11</v>
      </c>
      <c r="B101" s="37">
        <v>7</v>
      </c>
      <c r="C101" s="37">
        <v>9.7785001332055662E-4</v>
      </c>
      <c r="D101" s="37">
        <v>1.396928590457938E-4</v>
      </c>
      <c r="E101" s="37">
        <v>0.63745670506228869</v>
      </c>
      <c r="F101" s="37">
        <v>0.71656442011832566</v>
      </c>
      <c r="G101" s="39"/>
      <c r="H101" s="39"/>
      <c r="I101" s="39"/>
    </row>
    <row r="102" spans="1:9" x14ac:dyDescent="0.25">
      <c r="A102" s="37" t="s">
        <v>12</v>
      </c>
      <c r="B102" s="37">
        <v>5</v>
      </c>
      <c r="C102" s="37">
        <v>1.0957046803056515E-3</v>
      </c>
      <c r="D102" s="37">
        <v>2.1914093606113029E-4</v>
      </c>
      <c r="E102" s="37"/>
      <c r="F102" s="37"/>
      <c r="G102" s="39"/>
      <c r="H102" s="39"/>
      <c r="I102" s="39"/>
    </row>
    <row r="103" spans="1:9" ht="15.75" thickBot="1" x14ac:dyDescent="0.3">
      <c r="A103" s="38" t="s">
        <v>13</v>
      </c>
      <c r="B103" s="38">
        <v>12</v>
      </c>
      <c r="C103" s="38">
        <v>2.0735546936262081E-3</v>
      </c>
      <c r="D103" s="38"/>
      <c r="E103" s="38"/>
      <c r="F103" s="38"/>
      <c r="G103" s="39"/>
      <c r="H103" s="39"/>
      <c r="I103" s="39"/>
    </row>
    <row r="104" spans="1:9" ht="15.75" thickBot="1" x14ac:dyDescent="0.3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x14ac:dyDescent="0.25">
      <c r="A105" s="42"/>
      <c r="B105" s="42" t="s">
        <v>20</v>
      </c>
      <c r="C105" s="42" t="s">
        <v>8</v>
      </c>
      <c r="D105" s="42" t="s">
        <v>21</v>
      </c>
      <c r="E105" s="42" t="s">
        <v>22</v>
      </c>
      <c r="F105" s="42" t="s">
        <v>23</v>
      </c>
      <c r="G105" s="42" t="s">
        <v>24</v>
      </c>
      <c r="H105" s="42" t="s">
        <v>25</v>
      </c>
      <c r="I105" s="42" t="s">
        <v>26</v>
      </c>
    </row>
    <row r="106" spans="1:9" x14ac:dyDescent="0.25">
      <c r="A106" s="37" t="s">
        <v>14</v>
      </c>
      <c r="B106" s="37">
        <v>5.4361929299598793E-3</v>
      </c>
      <c r="C106" s="37">
        <v>5.1897396833527386E-3</v>
      </c>
      <c r="D106" s="37">
        <v>1.0474885565836174</v>
      </c>
      <c r="E106" s="37">
        <v>0.34284555317326554</v>
      </c>
      <c r="F106" s="37">
        <v>-7.9044576317476318E-3</v>
      </c>
      <c r="G106" s="37">
        <v>1.8776843491667389E-2</v>
      </c>
      <c r="H106" s="37">
        <v>-7.9044576317476318E-3</v>
      </c>
      <c r="I106" s="37">
        <v>1.8776843491667389E-2</v>
      </c>
    </row>
    <row r="107" spans="1:9" x14ac:dyDescent="0.25">
      <c r="A107" s="37" t="s">
        <v>67</v>
      </c>
      <c r="B107" s="37">
        <v>-0.26651360725431644</v>
      </c>
      <c r="C107" s="37">
        <v>0.31959640503515246</v>
      </c>
      <c r="D107" s="37">
        <v>-0.83390677446763695</v>
      </c>
      <c r="E107" s="37">
        <v>0.44233723146713327</v>
      </c>
      <c r="F107" s="37">
        <v>-1.0880623207723459</v>
      </c>
      <c r="G107" s="37">
        <v>0.55503510626371311</v>
      </c>
      <c r="H107" s="37">
        <v>-1.0880623207723459</v>
      </c>
      <c r="I107" s="37">
        <v>0.55503510626371311</v>
      </c>
    </row>
    <row r="108" spans="1:9" x14ac:dyDescent="0.25">
      <c r="A108" s="37" t="s">
        <v>68</v>
      </c>
      <c r="B108" s="37">
        <v>-0.10038806354972374</v>
      </c>
      <c r="C108" s="37">
        <v>0.33527142099992097</v>
      </c>
      <c r="D108" s="37">
        <v>-0.2994232650379926</v>
      </c>
      <c r="E108" s="37">
        <v>0.77666413110574428</v>
      </c>
      <c r="F108" s="37">
        <v>-0.9622306883800964</v>
      </c>
      <c r="G108" s="37">
        <v>0.76145456128064892</v>
      </c>
      <c r="H108" s="37">
        <v>-0.9622306883800964</v>
      </c>
      <c r="I108" s="37">
        <v>0.76145456128064892</v>
      </c>
    </row>
    <row r="109" spans="1:9" x14ac:dyDescent="0.25">
      <c r="A109" s="37" t="s">
        <v>69</v>
      </c>
      <c r="B109" s="37">
        <v>-0.2478084926744662</v>
      </c>
      <c r="C109" s="37">
        <v>0.33795009352517047</v>
      </c>
      <c r="D109" s="37">
        <v>-0.73326948985149332</v>
      </c>
      <c r="E109" s="37">
        <v>0.49631172565395354</v>
      </c>
      <c r="F109" s="37">
        <v>-1.1165368644418632</v>
      </c>
      <c r="G109" s="37">
        <v>0.62091987909293089</v>
      </c>
      <c r="H109" s="37">
        <v>-1.1165368644418632</v>
      </c>
      <c r="I109" s="37">
        <v>0.62091987909293089</v>
      </c>
    </row>
    <row r="110" spans="1:9" x14ac:dyDescent="0.25">
      <c r="A110" s="37" t="s">
        <v>70</v>
      </c>
      <c r="B110" s="37">
        <v>-0.10382497125729544</v>
      </c>
      <c r="C110" s="37">
        <v>0.35001234084442362</v>
      </c>
      <c r="D110" s="37">
        <v>-0.29663231589723982</v>
      </c>
      <c r="E110" s="37">
        <v>0.7786740301000421</v>
      </c>
      <c r="F110" s="37">
        <v>-1.0035603368805175</v>
      </c>
      <c r="G110" s="37">
        <v>0.79591039436592659</v>
      </c>
      <c r="H110" s="37">
        <v>-1.0035603368805175</v>
      </c>
      <c r="I110" s="37">
        <v>0.79591039436592659</v>
      </c>
    </row>
    <row r="111" spans="1:9" x14ac:dyDescent="0.25">
      <c r="A111" s="37" t="s">
        <v>71</v>
      </c>
      <c r="B111" s="37">
        <v>-7.1912379483485486E-2</v>
      </c>
      <c r="C111" s="37">
        <v>0.33729938541291515</v>
      </c>
      <c r="D111" s="37">
        <v>-0.21320044623102943</v>
      </c>
      <c r="E111" s="37">
        <v>0.83959098089092687</v>
      </c>
      <c r="F111" s="37">
        <v>-0.93896805279721784</v>
      </c>
      <c r="G111" s="37">
        <v>0.79514329383024684</v>
      </c>
      <c r="H111" s="37">
        <v>-0.93896805279721784</v>
      </c>
      <c r="I111" s="37">
        <v>0.79514329383024684</v>
      </c>
    </row>
    <row r="112" spans="1:9" x14ac:dyDescent="0.25">
      <c r="A112" s="37" t="s">
        <v>72</v>
      </c>
      <c r="B112" s="37">
        <v>-0.30842029703437496</v>
      </c>
      <c r="C112" s="37">
        <v>0.3243884185867601</v>
      </c>
      <c r="D112" s="37">
        <v>-0.95077468664894904</v>
      </c>
      <c r="E112" s="37">
        <v>0.38538010960984459</v>
      </c>
      <c r="F112" s="37">
        <v>-1.1422872735442902</v>
      </c>
      <c r="G112" s="37">
        <v>0.52544667947554013</v>
      </c>
      <c r="H112" s="37">
        <v>-1.1422872735442902</v>
      </c>
      <c r="I112" s="37">
        <v>0.52544667947554013</v>
      </c>
    </row>
    <row r="113" spans="1:9" ht="15.75" thickBot="1" x14ac:dyDescent="0.3">
      <c r="A113" s="38" t="s">
        <v>73</v>
      </c>
      <c r="B113" s="38">
        <v>0.27069563094343724</v>
      </c>
      <c r="C113" s="38">
        <v>0.23434355442893026</v>
      </c>
      <c r="D113" s="38">
        <v>1.1551230056362891</v>
      </c>
      <c r="E113" s="38">
        <v>0.30024051172018806</v>
      </c>
      <c r="F113" s="38">
        <v>-0.331703653370021</v>
      </c>
      <c r="G113" s="38">
        <v>0.87309491525689542</v>
      </c>
      <c r="H113" s="38">
        <v>-0.331703653370021</v>
      </c>
      <c r="I113" s="38">
        <v>0.87309491525689542</v>
      </c>
    </row>
    <row r="114" spans="1:9" x14ac:dyDescent="0.25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x14ac:dyDescent="0.25">
      <c r="A115" s="39" t="s">
        <v>3</v>
      </c>
      <c r="B115" s="39"/>
      <c r="C115" s="39"/>
      <c r="D115" s="39"/>
      <c r="E115" s="39"/>
      <c r="F115" s="39"/>
      <c r="G115" s="39"/>
      <c r="H115" s="39"/>
      <c r="I115" s="39"/>
    </row>
    <row r="116" spans="1:9" ht="15.75" thickBot="1" x14ac:dyDescent="0.3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x14ac:dyDescent="0.25">
      <c r="A117" s="40" t="s">
        <v>4</v>
      </c>
      <c r="B117" s="40"/>
      <c r="C117" s="39"/>
      <c r="D117" s="39"/>
      <c r="E117" s="39"/>
      <c r="F117" s="39"/>
      <c r="G117" s="39"/>
      <c r="H117" s="39"/>
      <c r="I117" s="39"/>
    </row>
    <row r="118" spans="1:9" x14ac:dyDescent="0.25">
      <c r="A118" s="37" t="s">
        <v>5</v>
      </c>
      <c r="B118" s="37">
        <v>0.25979285743852354</v>
      </c>
      <c r="C118" s="39"/>
      <c r="D118" s="39"/>
      <c r="E118" s="39"/>
      <c r="F118" s="39"/>
      <c r="G118" s="39"/>
      <c r="H118" s="39"/>
      <c r="I118" s="39"/>
    </row>
    <row r="119" spans="1:9" x14ac:dyDescent="0.25">
      <c r="A119" s="37" t="s">
        <v>6</v>
      </c>
      <c r="B119" s="37">
        <v>6.7492328776073002E-2</v>
      </c>
      <c r="C119" s="39"/>
      <c r="D119" s="39"/>
      <c r="E119" s="39"/>
      <c r="F119" s="39"/>
      <c r="G119" s="39"/>
      <c r="H119" s="39"/>
      <c r="I119" s="39"/>
    </row>
    <row r="120" spans="1:9" x14ac:dyDescent="0.25">
      <c r="A120" s="37" t="s">
        <v>7</v>
      </c>
      <c r="B120" s="37">
        <v>-1.7281095880647634E-2</v>
      </c>
      <c r="C120" s="39"/>
      <c r="D120" s="39"/>
      <c r="E120" s="39"/>
      <c r="F120" s="39"/>
      <c r="G120" s="39"/>
      <c r="H120" s="39"/>
      <c r="I120" s="39"/>
    </row>
    <row r="121" spans="1:9" x14ac:dyDescent="0.25">
      <c r="A121" s="37" t="s">
        <v>8</v>
      </c>
      <c r="B121" s="37">
        <v>1.3258292974275037E-2</v>
      </c>
      <c r="C121" s="39"/>
      <c r="D121" s="39"/>
      <c r="E121" s="39"/>
      <c r="F121" s="39"/>
      <c r="G121" s="39"/>
      <c r="H121" s="39"/>
      <c r="I121" s="39"/>
    </row>
    <row r="122" spans="1:9" ht="15.75" thickBot="1" x14ac:dyDescent="0.3">
      <c r="A122" s="38" t="s">
        <v>9</v>
      </c>
      <c r="B122" s="38">
        <v>13</v>
      </c>
      <c r="C122" s="39"/>
      <c r="D122" s="39"/>
      <c r="E122" s="39"/>
      <c r="F122" s="39"/>
      <c r="G122" s="39"/>
      <c r="H122" s="39"/>
      <c r="I122" s="39"/>
    </row>
    <row r="123" spans="1:9" x14ac:dyDescent="0.25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5.75" thickBot="1" x14ac:dyDescent="0.3">
      <c r="A124" s="39" t="s">
        <v>10</v>
      </c>
      <c r="B124" s="39"/>
      <c r="C124" s="39"/>
      <c r="D124" s="39"/>
      <c r="E124" s="39"/>
      <c r="F124" s="39"/>
      <c r="G124" s="39"/>
      <c r="H124" s="39"/>
      <c r="I124" s="39"/>
    </row>
    <row r="125" spans="1:9" x14ac:dyDescent="0.25">
      <c r="A125" s="42"/>
      <c r="B125" s="42" t="s">
        <v>15</v>
      </c>
      <c r="C125" s="42" t="s">
        <v>16</v>
      </c>
      <c r="D125" s="42" t="s">
        <v>17</v>
      </c>
      <c r="E125" s="42" t="s">
        <v>18</v>
      </c>
      <c r="F125" s="42" t="s">
        <v>19</v>
      </c>
      <c r="G125" s="39"/>
      <c r="H125" s="39"/>
      <c r="I125" s="39"/>
    </row>
    <row r="126" spans="1:9" x14ac:dyDescent="0.25">
      <c r="A126" s="37" t="s">
        <v>11</v>
      </c>
      <c r="B126" s="37">
        <v>1</v>
      </c>
      <c r="C126" s="37">
        <v>1.3994903511738935E-4</v>
      </c>
      <c r="D126" s="37">
        <v>1.3994903511738935E-4</v>
      </c>
      <c r="E126" s="37">
        <v>0.79614960760845432</v>
      </c>
      <c r="F126" s="37">
        <v>0.39134841088424721</v>
      </c>
      <c r="G126" s="39"/>
      <c r="H126" s="39"/>
      <c r="I126" s="39"/>
    </row>
    <row r="127" spans="1:9" x14ac:dyDescent="0.25">
      <c r="A127" s="37" t="s">
        <v>12</v>
      </c>
      <c r="B127" s="37">
        <v>11</v>
      </c>
      <c r="C127" s="37">
        <v>1.9336056585088188E-3</v>
      </c>
      <c r="D127" s="37">
        <v>1.757823325917108E-4</v>
      </c>
      <c r="E127" s="37"/>
      <c r="F127" s="37"/>
      <c r="G127" s="39"/>
      <c r="H127" s="39"/>
      <c r="I127" s="39"/>
    </row>
    <row r="128" spans="1:9" ht="15.75" thickBot="1" x14ac:dyDescent="0.3">
      <c r="A128" s="38" t="s">
        <v>13</v>
      </c>
      <c r="B128" s="38">
        <v>12</v>
      </c>
      <c r="C128" s="38">
        <v>2.0735546936262081E-3</v>
      </c>
      <c r="D128" s="38"/>
      <c r="E128" s="38"/>
      <c r="F128" s="38"/>
      <c r="G128" s="39"/>
      <c r="H128" s="39"/>
      <c r="I128" s="39"/>
    </row>
    <row r="129" spans="1:9" ht="15.75" thickBot="1" x14ac:dyDescent="0.3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x14ac:dyDescent="0.25">
      <c r="A130" s="42"/>
      <c r="B130" s="42" t="s">
        <v>20</v>
      </c>
      <c r="C130" s="42" t="s">
        <v>8</v>
      </c>
      <c r="D130" s="42" t="s">
        <v>21</v>
      </c>
      <c r="E130" s="42" t="s">
        <v>22</v>
      </c>
      <c r="F130" s="42" t="s">
        <v>23</v>
      </c>
      <c r="G130" s="42" t="s">
        <v>24</v>
      </c>
      <c r="H130" s="42" t="s">
        <v>25</v>
      </c>
      <c r="I130" s="42" t="s">
        <v>26</v>
      </c>
    </row>
    <row r="131" spans="1:9" x14ac:dyDescent="0.25">
      <c r="A131" s="37" t="s">
        <v>14</v>
      </c>
      <c r="B131" s="37">
        <v>3.582753414533978E-3</v>
      </c>
      <c r="C131" s="37">
        <v>3.7077519846763201E-3</v>
      </c>
      <c r="D131" s="37">
        <v>0.96628723532238792</v>
      </c>
      <c r="E131" s="37">
        <v>0.35466488831443732</v>
      </c>
      <c r="F131" s="37">
        <v>-4.5779536810389224E-3</v>
      </c>
      <c r="G131" s="37">
        <v>1.1743460510106878E-2</v>
      </c>
      <c r="H131" s="37">
        <v>-4.5779536810389224E-3</v>
      </c>
      <c r="I131" s="37">
        <v>1.1743460510106878E-2</v>
      </c>
    </row>
    <row r="132" spans="1:9" ht="15.75" thickBot="1" x14ac:dyDescent="0.3">
      <c r="A132" s="38" t="s">
        <v>69</v>
      </c>
      <c r="B132" s="38">
        <v>-0.22117542366077364</v>
      </c>
      <c r="C132" s="38">
        <v>0.24787887996779562</v>
      </c>
      <c r="D132" s="38">
        <v>-0.89227216005457466</v>
      </c>
      <c r="E132" s="38">
        <v>0.39134841088424666</v>
      </c>
      <c r="F132" s="38">
        <v>-0.76675315997002835</v>
      </c>
      <c r="G132" s="38">
        <v>0.32440231264848102</v>
      </c>
      <c r="H132" s="38">
        <v>-0.76675315997002835</v>
      </c>
      <c r="I132" s="38">
        <v>0.32440231264848102</v>
      </c>
    </row>
    <row r="133" spans="1:9" x14ac:dyDescent="0.25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x14ac:dyDescent="0.25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x14ac:dyDescent="0.25">
      <c r="A135" s="39" t="s">
        <v>3</v>
      </c>
      <c r="B135" s="39"/>
      <c r="C135" s="39"/>
      <c r="D135" s="39"/>
      <c r="E135" s="39"/>
      <c r="F135" s="39"/>
      <c r="G135" s="39"/>
      <c r="H135" s="39"/>
      <c r="I135" s="39"/>
    </row>
    <row r="136" spans="1:9" ht="15.75" thickBot="1" x14ac:dyDescent="0.3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x14ac:dyDescent="0.25">
      <c r="A137" s="40" t="s">
        <v>4</v>
      </c>
      <c r="B137" s="40"/>
      <c r="C137" s="39"/>
      <c r="D137" s="39"/>
      <c r="E137" s="39"/>
      <c r="F137" s="39"/>
      <c r="G137" s="39"/>
      <c r="H137" s="39"/>
      <c r="I137" s="39"/>
    </row>
    <row r="138" spans="1:9" x14ac:dyDescent="0.25">
      <c r="A138" s="37" t="s">
        <v>5</v>
      </c>
      <c r="B138" s="37">
        <v>0.58351045801882995</v>
      </c>
      <c r="C138" s="39"/>
      <c r="D138" s="39"/>
      <c r="E138" s="39"/>
      <c r="F138" s="39"/>
      <c r="G138" s="39"/>
      <c r="H138" s="39"/>
      <c r="I138" s="39"/>
    </row>
    <row r="139" spans="1:9" x14ac:dyDescent="0.25">
      <c r="A139" s="37" t="s">
        <v>6</v>
      </c>
      <c r="B139" s="37">
        <v>0.34048445461734467</v>
      </c>
      <c r="C139" s="39"/>
      <c r="D139" s="39"/>
      <c r="E139" s="39"/>
      <c r="F139" s="39"/>
      <c r="G139" s="39"/>
      <c r="H139" s="39"/>
      <c r="I139" s="39"/>
    </row>
    <row r="140" spans="1:9" x14ac:dyDescent="0.25">
      <c r="A140" s="37" t="s">
        <v>7</v>
      </c>
      <c r="B140" s="37">
        <v>0.20858134554081359</v>
      </c>
      <c r="C140" s="39"/>
      <c r="D140" s="39"/>
      <c r="E140" s="39"/>
      <c r="F140" s="39"/>
      <c r="G140" s="39"/>
      <c r="H140" s="39"/>
      <c r="I140" s="39"/>
    </row>
    <row r="141" spans="1:9" x14ac:dyDescent="0.25">
      <c r="A141" s="37" t="s">
        <v>8</v>
      </c>
      <c r="B141" s="37">
        <v>1.1694193237020045E-2</v>
      </c>
      <c r="C141" s="39"/>
      <c r="D141" s="39"/>
      <c r="E141" s="39"/>
      <c r="F141" s="39"/>
      <c r="G141" s="39"/>
      <c r="H141" s="39"/>
      <c r="I141" s="39"/>
    </row>
    <row r="142" spans="1:9" ht="15.75" thickBot="1" x14ac:dyDescent="0.3">
      <c r="A142" s="38" t="s">
        <v>9</v>
      </c>
      <c r="B142" s="38">
        <v>13</v>
      </c>
      <c r="C142" s="39"/>
      <c r="D142" s="39"/>
      <c r="E142" s="39"/>
      <c r="F142" s="39"/>
      <c r="G142" s="39"/>
      <c r="H142" s="39"/>
      <c r="I142" s="39"/>
    </row>
    <row r="143" spans="1:9" x14ac:dyDescent="0.25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5.75" thickBot="1" x14ac:dyDescent="0.3">
      <c r="A144" s="39" t="s">
        <v>10</v>
      </c>
      <c r="B144" s="39"/>
      <c r="C144" s="39"/>
      <c r="D144" s="39"/>
      <c r="E144" s="39"/>
      <c r="F144" s="39"/>
      <c r="G144" s="39"/>
      <c r="H144" s="39"/>
      <c r="I144" s="39"/>
    </row>
    <row r="145" spans="1:9" x14ac:dyDescent="0.25">
      <c r="A145" s="42"/>
      <c r="B145" s="42" t="s">
        <v>15</v>
      </c>
      <c r="C145" s="42" t="s">
        <v>16</v>
      </c>
      <c r="D145" s="42" t="s">
        <v>17</v>
      </c>
      <c r="E145" s="42" t="s">
        <v>18</v>
      </c>
      <c r="F145" s="42" t="s">
        <v>19</v>
      </c>
      <c r="G145" s="39"/>
      <c r="H145" s="39"/>
      <c r="I145" s="39"/>
    </row>
    <row r="146" spans="1:9" x14ac:dyDescent="0.25">
      <c r="A146" s="37" t="s">
        <v>11</v>
      </c>
      <c r="B146" s="37">
        <v>2</v>
      </c>
      <c r="C146" s="37">
        <v>7.060131389785547E-4</v>
      </c>
      <c r="D146" s="37">
        <v>3.5300656948927735E-4</v>
      </c>
      <c r="E146" s="37">
        <v>2.5813224343316525</v>
      </c>
      <c r="F146" s="37">
        <v>0.12477431192390748</v>
      </c>
      <c r="G146" s="39"/>
      <c r="H146" s="39"/>
      <c r="I146" s="39"/>
    </row>
    <row r="147" spans="1:9" x14ac:dyDescent="0.25">
      <c r="A147" s="37" t="s">
        <v>12</v>
      </c>
      <c r="B147" s="37">
        <v>10</v>
      </c>
      <c r="C147" s="37">
        <v>1.3675415546476534E-3</v>
      </c>
      <c r="D147" s="37">
        <v>1.3675415546476535E-4</v>
      </c>
      <c r="E147" s="37"/>
      <c r="F147" s="37"/>
      <c r="G147" s="39"/>
      <c r="H147" s="39"/>
      <c r="I147" s="39"/>
    </row>
    <row r="148" spans="1:9" ht="15.75" thickBot="1" x14ac:dyDescent="0.3">
      <c r="A148" s="38" t="s">
        <v>13</v>
      </c>
      <c r="B148" s="38">
        <v>12</v>
      </c>
      <c r="C148" s="38">
        <v>2.0735546936262081E-3</v>
      </c>
      <c r="D148" s="38"/>
      <c r="E148" s="38"/>
      <c r="F148" s="38"/>
      <c r="G148" s="39"/>
      <c r="H148" s="39"/>
      <c r="I148" s="39"/>
    </row>
    <row r="149" spans="1:9" ht="15.75" thickBot="1" x14ac:dyDescent="0.3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x14ac:dyDescent="0.25">
      <c r="A150" s="42"/>
      <c r="B150" s="42" t="s">
        <v>20</v>
      </c>
      <c r="C150" s="42" t="s">
        <v>8</v>
      </c>
      <c r="D150" s="42" t="s">
        <v>21</v>
      </c>
      <c r="E150" s="42" t="s">
        <v>22</v>
      </c>
      <c r="F150" s="42" t="s">
        <v>23</v>
      </c>
      <c r="G150" s="42" t="s">
        <v>24</v>
      </c>
      <c r="H150" s="42" t="s">
        <v>25</v>
      </c>
      <c r="I150" s="42" t="s">
        <v>26</v>
      </c>
    </row>
    <row r="151" spans="1:9" x14ac:dyDescent="0.25">
      <c r="A151" s="37" t="s">
        <v>14</v>
      </c>
      <c r="B151" s="37">
        <v>4.0508007730641563E-3</v>
      </c>
      <c r="C151" s="37">
        <v>3.3139641404021894E-3</v>
      </c>
      <c r="D151" s="37">
        <v>1.2223429709690652</v>
      </c>
      <c r="E151" s="37">
        <v>0.24960625102719117</v>
      </c>
      <c r="F151" s="37">
        <v>-3.3331714822552585E-3</v>
      </c>
      <c r="G151" s="37">
        <v>1.1434773028383572E-2</v>
      </c>
      <c r="H151" s="37">
        <v>-3.3331714822552585E-3</v>
      </c>
      <c r="I151" s="37">
        <v>1.1434773028383572E-2</v>
      </c>
    </row>
    <row r="152" spans="1:9" x14ac:dyDescent="0.25">
      <c r="A152" s="37" t="s">
        <v>72</v>
      </c>
      <c r="B152" s="37">
        <v>-0.25105184690008814</v>
      </c>
      <c r="C152" s="37">
        <v>0.22310766175776869</v>
      </c>
      <c r="D152" s="37">
        <v>-1.1252497781661073</v>
      </c>
      <c r="E152" s="37">
        <v>0.28676523067171639</v>
      </c>
      <c r="F152" s="37">
        <v>-0.74816669623838483</v>
      </c>
      <c r="G152" s="37">
        <v>0.24606300243820861</v>
      </c>
      <c r="H152" s="37">
        <v>-0.74816669623838483</v>
      </c>
      <c r="I152" s="37">
        <v>0.24606300243820861</v>
      </c>
    </row>
    <row r="153" spans="1:9" ht="15.75" thickBot="1" x14ac:dyDescent="0.3">
      <c r="A153" s="38" t="s">
        <v>73</v>
      </c>
      <c r="B153" s="38">
        <v>0.29798426434415504</v>
      </c>
      <c r="C153" s="38">
        <v>0.15916622270701206</v>
      </c>
      <c r="D153" s="38">
        <v>1.8721576681044612</v>
      </c>
      <c r="E153" s="38">
        <v>9.0685788169548462E-2</v>
      </c>
      <c r="F153" s="38">
        <v>-5.6660180393238502E-2</v>
      </c>
      <c r="G153" s="38">
        <v>0.65262870908154857</v>
      </c>
      <c r="H153" s="38">
        <v>-5.6660180393238502E-2</v>
      </c>
      <c r="I153" s="38">
        <v>0.65262870908154857</v>
      </c>
    </row>
    <row r="154" spans="1:9" x14ac:dyDescent="0.25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x14ac:dyDescent="0.25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x14ac:dyDescent="0.25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x14ac:dyDescent="0.25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x14ac:dyDescent="0.25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x14ac:dyDescent="0.25">
      <c r="A159" s="19"/>
      <c r="B159" s="19"/>
      <c r="C159" s="19"/>
      <c r="D159" s="19"/>
      <c r="E159" s="19"/>
      <c r="F159" s="19"/>
      <c r="G159" s="19"/>
      <c r="H159" s="19"/>
      <c r="I159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3" width="8.7109375" customWidth="1"/>
    <col min="4" max="4" width="10.42578125" customWidth="1"/>
    <col min="5" max="6" width="8.7109375" customWidth="1"/>
    <col min="7" max="7" width="11" customWidth="1"/>
    <col min="8" max="8" width="10" customWidth="1"/>
    <col min="9" max="9" width="9.7109375" customWidth="1"/>
    <col min="10" max="10" width="27.140625" customWidth="1"/>
    <col min="11" max="11" width="30.140625" customWidth="1"/>
  </cols>
  <sheetData>
    <row r="1" spans="1:12" s="9" customFormat="1" ht="36.75" customHeight="1" x14ac:dyDescent="0.25">
      <c r="A1" s="27" t="s">
        <v>50</v>
      </c>
      <c r="B1" s="6" t="s">
        <v>60</v>
      </c>
      <c r="C1" s="5" t="s">
        <v>62</v>
      </c>
      <c r="D1" s="27" t="s">
        <v>28</v>
      </c>
      <c r="E1" s="25" t="s">
        <v>61</v>
      </c>
      <c r="F1" s="27" t="s">
        <v>2</v>
      </c>
      <c r="G1" s="6" t="s">
        <v>63</v>
      </c>
      <c r="H1" s="25" t="s">
        <v>54</v>
      </c>
      <c r="I1" s="25" t="s">
        <v>53</v>
      </c>
      <c r="J1" s="11" t="s">
        <v>74</v>
      </c>
      <c r="K1" s="25" t="s">
        <v>59</v>
      </c>
    </row>
    <row r="2" spans="1:12" x14ac:dyDescent="0.25">
      <c r="A2" s="2" t="s">
        <v>29</v>
      </c>
      <c r="B2" s="26">
        <f>'данные модели'!B2</f>
        <v>3106</v>
      </c>
      <c r="C2" s="10">
        <f>'данные модели'!G2</f>
        <v>49.2</v>
      </c>
      <c r="D2" s="2">
        <v>1996.87</v>
      </c>
      <c r="E2" s="2"/>
      <c r="F2" s="2"/>
      <c r="G2" s="1"/>
      <c r="H2" s="1"/>
      <c r="I2" s="1"/>
      <c r="J2" s="1"/>
      <c r="K2" s="1"/>
    </row>
    <row r="3" spans="1:12" x14ac:dyDescent="0.25">
      <c r="A3" s="2" t="s">
        <v>30</v>
      </c>
      <c r="B3" s="26">
        <f>'данные модели'!B3</f>
        <v>2983</v>
      </c>
      <c r="C3" s="10">
        <f>'данные модели'!G3</f>
        <v>46.7</v>
      </c>
      <c r="D3" s="2">
        <v>1968.77</v>
      </c>
      <c r="E3" s="15">
        <f t="shared" ref="E3:E22" si="0">(B3-B2)/B2</f>
        <v>-3.9600772698003862E-2</v>
      </c>
      <c r="F3" s="15">
        <f t="shared" ref="F3:F22" si="1">(D3-D2)/D2</f>
        <v>-1.4072022715549791E-2</v>
      </c>
      <c r="G3" s="15">
        <f>(C3-C2)/C2</f>
        <v>-5.08130081300813E-2</v>
      </c>
      <c r="H3" s="1">
        <v>0</v>
      </c>
      <c r="I3" s="1">
        <v>1</v>
      </c>
      <c r="J3" s="45">
        <v>1</v>
      </c>
      <c r="K3" s="1">
        <v>0</v>
      </c>
      <c r="L3" s="46"/>
    </row>
    <row r="4" spans="1:12" x14ac:dyDescent="0.25">
      <c r="A4" s="2" t="s">
        <v>31</v>
      </c>
      <c r="B4" s="26">
        <f>'данные модели'!B4</f>
        <v>2984</v>
      </c>
      <c r="C4" s="10">
        <f>'данные модели'!G4</f>
        <v>46.57</v>
      </c>
      <c r="D4" s="2">
        <v>1962.71</v>
      </c>
      <c r="E4" s="15">
        <f t="shared" si="0"/>
        <v>3.3523298692591353E-4</v>
      </c>
      <c r="F4" s="15">
        <f t="shared" si="1"/>
        <v>-3.0780639688739392E-3</v>
      </c>
      <c r="G4" s="15">
        <f t="shared" ref="G4:G22" si="2">(C4-C3)/C3</f>
        <v>-2.7837259100642942E-3</v>
      </c>
      <c r="H4" s="1">
        <v>0</v>
      </c>
      <c r="I4" s="1">
        <v>1</v>
      </c>
      <c r="J4" s="45">
        <v>0</v>
      </c>
      <c r="K4" s="1">
        <v>1</v>
      </c>
      <c r="L4" s="46"/>
    </row>
    <row r="5" spans="1:12" x14ac:dyDescent="0.25">
      <c r="A5" s="2" t="s">
        <v>32</v>
      </c>
      <c r="B5" s="26">
        <f>'данные модели'!B5</f>
        <v>2991</v>
      </c>
      <c r="C5" s="10">
        <f>'данные модели'!G5</f>
        <v>47.05</v>
      </c>
      <c r="D5" s="2">
        <v>1952.69</v>
      </c>
      <c r="E5" s="15">
        <f t="shared" si="0"/>
        <v>2.3458445040214475E-3</v>
      </c>
      <c r="F5" s="15">
        <f t="shared" si="1"/>
        <v>-5.1051861966362744E-3</v>
      </c>
      <c r="G5" s="15">
        <f t="shared" si="2"/>
        <v>1.0307064633884408E-2</v>
      </c>
      <c r="H5" s="1">
        <v>0</v>
      </c>
      <c r="I5" s="1">
        <v>1</v>
      </c>
      <c r="J5" s="45">
        <v>0</v>
      </c>
      <c r="K5" s="1">
        <v>1</v>
      </c>
      <c r="L5" s="46"/>
    </row>
    <row r="6" spans="1:12" x14ac:dyDescent="0.25">
      <c r="A6" s="2" t="s">
        <v>33</v>
      </c>
      <c r="B6" s="26">
        <f>'данные модели'!B6</f>
        <v>3030</v>
      </c>
      <c r="C6" s="10">
        <f>'данные модели'!G6</f>
        <v>47.6</v>
      </c>
      <c r="D6" s="2">
        <v>1967.93</v>
      </c>
      <c r="E6" s="15">
        <f t="shared" si="0"/>
        <v>1.3039117352056168E-2</v>
      </c>
      <c r="F6" s="15">
        <f t="shared" si="1"/>
        <v>7.8046182445754364E-3</v>
      </c>
      <c r="G6" s="15">
        <f t="shared" si="2"/>
        <v>1.168969181721582E-2</v>
      </c>
      <c r="H6" s="1">
        <v>1</v>
      </c>
      <c r="I6" s="1">
        <v>0</v>
      </c>
      <c r="J6" s="45">
        <v>1</v>
      </c>
      <c r="K6" s="1">
        <v>1</v>
      </c>
      <c r="L6" s="46"/>
    </row>
    <row r="7" spans="1:12" x14ac:dyDescent="0.25">
      <c r="A7" s="2" t="s">
        <v>34</v>
      </c>
      <c r="B7" s="26">
        <f>'данные модели'!B7</f>
        <v>3058</v>
      </c>
      <c r="C7" s="10">
        <f>'данные модели'!G7</f>
        <v>47.88</v>
      </c>
      <c r="D7" s="2">
        <v>2011.58</v>
      </c>
      <c r="E7" s="15">
        <f t="shared" si="0"/>
        <v>9.240924092409241E-3</v>
      </c>
      <c r="F7" s="15">
        <f t="shared" si="1"/>
        <v>2.218066699526907E-2</v>
      </c>
      <c r="G7" s="15">
        <f t="shared" si="2"/>
        <v>5.8823529411764939E-3</v>
      </c>
      <c r="H7" s="1">
        <v>1</v>
      </c>
      <c r="I7" s="1">
        <v>0</v>
      </c>
      <c r="J7" s="45">
        <v>0</v>
      </c>
      <c r="K7" s="1">
        <v>1</v>
      </c>
      <c r="L7" s="46"/>
    </row>
    <row r="8" spans="1:12" x14ac:dyDescent="0.25">
      <c r="A8" s="2" t="s">
        <v>35</v>
      </c>
      <c r="B8" s="26">
        <f>'данные модели'!B8</f>
        <v>3145</v>
      </c>
      <c r="C8" s="10">
        <f>'данные модели'!G8</f>
        <v>48.45</v>
      </c>
      <c r="D8" s="2">
        <v>2044.03</v>
      </c>
      <c r="E8" s="15">
        <f t="shared" si="0"/>
        <v>2.8449967298888164E-2</v>
      </c>
      <c r="F8" s="15">
        <f t="shared" si="1"/>
        <v>1.6131598047306121E-2</v>
      </c>
      <c r="G8" s="15">
        <f t="shared" si="2"/>
        <v>1.1904761904761909E-2</v>
      </c>
      <c r="H8" s="1">
        <v>1</v>
      </c>
      <c r="I8" s="1">
        <v>0</v>
      </c>
      <c r="J8" s="45">
        <v>1</v>
      </c>
      <c r="K8" s="1">
        <v>0</v>
      </c>
      <c r="L8" s="46"/>
    </row>
    <row r="9" spans="1:12" x14ac:dyDescent="0.25">
      <c r="A9" s="2" t="s">
        <v>36</v>
      </c>
      <c r="B9" s="26">
        <f>'данные модели'!B9</f>
        <v>3092</v>
      </c>
      <c r="C9" s="10">
        <f>'данные модели'!G9</f>
        <v>47.08</v>
      </c>
      <c r="D9" s="2">
        <v>2031.92</v>
      </c>
      <c r="E9" s="15">
        <f t="shared" si="0"/>
        <v>-1.6852146263910971E-2</v>
      </c>
      <c r="F9" s="15">
        <f t="shared" si="1"/>
        <v>-5.9245705787096571E-3</v>
      </c>
      <c r="G9" s="15">
        <f t="shared" si="2"/>
        <v>-2.8276573787409793E-2</v>
      </c>
      <c r="H9" s="1">
        <v>0</v>
      </c>
      <c r="I9" s="1">
        <v>1</v>
      </c>
      <c r="J9" s="45">
        <v>1</v>
      </c>
      <c r="K9" s="1">
        <v>0</v>
      </c>
      <c r="L9" s="46"/>
    </row>
    <row r="10" spans="1:12" x14ac:dyDescent="0.25">
      <c r="A10" s="2" t="s">
        <v>37</v>
      </c>
      <c r="B10" s="26">
        <f>'данные модели'!B10</f>
        <v>3064</v>
      </c>
      <c r="C10" s="10">
        <f>'данные модели'!G10</f>
        <v>46.36</v>
      </c>
      <c r="D10" s="2">
        <v>2021.99</v>
      </c>
      <c r="E10" s="15">
        <f t="shared" si="0"/>
        <v>-9.0556274256144882E-3</v>
      </c>
      <c r="F10" s="15">
        <f t="shared" si="1"/>
        <v>-4.8870034253317369E-3</v>
      </c>
      <c r="G10" s="15">
        <f t="shared" si="2"/>
        <v>-1.5293118096856391E-2</v>
      </c>
      <c r="H10" s="1">
        <v>0</v>
      </c>
      <c r="I10" s="1">
        <v>1</v>
      </c>
      <c r="J10" s="45">
        <v>1</v>
      </c>
      <c r="K10" s="1">
        <v>1</v>
      </c>
      <c r="L10" s="46"/>
    </row>
    <row r="11" spans="1:12" x14ac:dyDescent="0.25">
      <c r="A11" s="2" t="s">
        <v>38</v>
      </c>
      <c r="B11" s="26">
        <f>'данные модели'!B11</f>
        <v>3043</v>
      </c>
      <c r="C11" s="10">
        <f>'данные модели'!G11</f>
        <v>47.14</v>
      </c>
      <c r="D11" s="2">
        <v>2017.06</v>
      </c>
      <c r="E11" s="15">
        <f t="shared" si="0"/>
        <v>-6.8537859007832902E-3</v>
      </c>
      <c r="F11" s="15">
        <f t="shared" si="1"/>
        <v>-2.438192078101308E-3</v>
      </c>
      <c r="G11" s="15">
        <f t="shared" si="2"/>
        <v>1.682484900776534E-2</v>
      </c>
      <c r="H11" s="1">
        <v>0</v>
      </c>
      <c r="I11" s="1">
        <v>1</v>
      </c>
      <c r="J11" s="45">
        <v>1</v>
      </c>
      <c r="K11" s="1">
        <v>0</v>
      </c>
      <c r="L11" s="46"/>
    </row>
    <row r="12" spans="1:12" x14ac:dyDescent="0.25">
      <c r="A12" s="2" t="s">
        <v>39</v>
      </c>
      <c r="B12" s="26">
        <f>'данные модели'!B12</f>
        <v>3063</v>
      </c>
      <c r="C12" s="10">
        <f>'данные модели'!G12</f>
        <v>47.2</v>
      </c>
      <c r="D12" s="2">
        <v>2028.92</v>
      </c>
      <c r="E12" s="15">
        <f t="shared" si="0"/>
        <v>6.5724613867893522E-3</v>
      </c>
      <c r="F12" s="15">
        <f t="shared" si="1"/>
        <v>5.8798449228085071E-3</v>
      </c>
      <c r="G12" s="15">
        <f t="shared" si="2"/>
        <v>1.2728044123886779E-3</v>
      </c>
      <c r="H12" s="1">
        <v>1</v>
      </c>
      <c r="I12" s="1">
        <v>0</v>
      </c>
      <c r="J12" s="45">
        <v>1</v>
      </c>
      <c r="K12" s="1">
        <v>1</v>
      </c>
      <c r="L12" s="46"/>
    </row>
    <row r="13" spans="1:12" x14ac:dyDescent="0.25">
      <c r="A13" s="2" t="s">
        <v>40</v>
      </c>
      <c r="B13" s="26">
        <f>'данные модели'!B13</f>
        <v>3105</v>
      </c>
      <c r="C13" s="10">
        <f>'данные модели'!G13</f>
        <v>48.04</v>
      </c>
      <c r="D13" s="2">
        <v>2042.76</v>
      </c>
      <c r="E13" s="15">
        <f t="shared" si="0"/>
        <v>1.3712047012732615E-2</v>
      </c>
      <c r="F13" s="15">
        <f t="shared" si="1"/>
        <v>6.8213630897225701E-3</v>
      </c>
      <c r="G13" s="15">
        <f t="shared" si="2"/>
        <v>1.7796610169491446E-2</v>
      </c>
      <c r="H13" s="1">
        <v>1</v>
      </c>
      <c r="I13" s="1">
        <v>0</v>
      </c>
      <c r="J13" s="45">
        <v>1</v>
      </c>
      <c r="K13" s="1">
        <v>1</v>
      </c>
      <c r="L13" s="46"/>
    </row>
    <row r="14" spans="1:12" x14ac:dyDescent="0.25">
      <c r="A14" s="2" t="s">
        <v>41</v>
      </c>
      <c r="B14" s="26">
        <f>'данные модели'!B14</f>
        <v>3084</v>
      </c>
      <c r="C14" s="10">
        <f>'данные модели'!G14</f>
        <v>47.55</v>
      </c>
      <c r="D14" s="2">
        <v>2038.29</v>
      </c>
      <c r="E14" s="15">
        <f t="shared" si="0"/>
        <v>-6.7632850241545897E-3</v>
      </c>
      <c r="F14" s="15">
        <f t="shared" si="1"/>
        <v>-2.1882159431357707E-3</v>
      </c>
      <c r="G14" s="15">
        <f t="shared" si="2"/>
        <v>-1.019983347210662E-2</v>
      </c>
      <c r="H14" s="1">
        <v>0</v>
      </c>
      <c r="I14" s="1">
        <v>1</v>
      </c>
      <c r="J14" s="45">
        <v>1</v>
      </c>
      <c r="K14" s="1">
        <v>1</v>
      </c>
      <c r="L14" s="46"/>
    </row>
    <row r="15" spans="1:12" x14ac:dyDescent="0.25">
      <c r="A15" s="2" t="s">
        <v>42</v>
      </c>
      <c r="B15" s="26">
        <f>'данные модели'!B15</f>
        <v>3127</v>
      </c>
      <c r="C15" s="10">
        <f>'данные модели'!G15</f>
        <v>48.8</v>
      </c>
      <c r="D15" s="2">
        <v>2058.77</v>
      </c>
      <c r="E15" s="15">
        <f t="shared" si="0"/>
        <v>1.3942931258106356E-2</v>
      </c>
      <c r="F15" s="15">
        <f t="shared" si="1"/>
        <v>1.0047637971044365E-2</v>
      </c>
      <c r="G15" s="15">
        <f t="shared" si="2"/>
        <v>2.6288117770767616E-2</v>
      </c>
      <c r="H15" s="1">
        <v>1</v>
      </c>
      <c r="I15" s="1">
        <v>0</v>
      </c>
      <c r="J15" s="45">
        <v>1</v>
      </c>
      <c r="K15" s="1">
        <v>0</v>
      </c>
      <c r="L15" s="46"/>
    </row>
    <row r="16" spans="1:12" x14ac:dyDescent="0.25">
      <c r="A16" s="2" t="s">
        <v>43</v>
      </c>
      <c r="B16" s="26">
        <f>'данные модели'!B16</f>
        <v>3112</v>
      </c>
      <c r="C16" s="10">
        <f>'данные модели'!G16</f>
        <v>48.524999999999999</v>
      </c>
      <c r="D16" s="2">
        <v>2066.1799999999998</v>
      </c>
      <c r="E16" s="15">
        <f t="shared" si="0"/>
        <v>-4.7969299648225137E-3</v>
      </c>
      <c r="F16" s="15">
        <f t="shared" si="1"/>
        <v>3.5992364372901559E-3</v>
      </c>
      <c r="G16" s="15">
        <f t="shared" si="2"/>
        <v>-5.6352459016393158E-3</v>
      </c>
      <c r="H16" s="1">
        <v>1</v>
      </c>
      <c r="I16" s="1">
        <v>0</v>
      </c>
      <c r="J16" s="45">
        <v>1</v>
      </c>
      <c r="K16" s="1">
        <v>1</v>
      </c>
      <c r="L16" s="46"/>
    </row>
    <row r="17" spans="1:12" x14ac:dyDescent="0.25">
      <c r="A17" s="2" t="s">
        <v>44</v>
      </c>
      <c r="B17" s="26">
        <f>'данные модели'!B17</f>
        <v>3175</v>
      </c>
      <c r="C17" s="10">
        <f>'данные модели'!G17</f>
        <v>49</v>
      </c>
      <c r="D17" s="2">
        <v>2085.75</v>
      </c>
      <c r="E17" s="15">
        <f t="shared" si="0"/>
        <v>2.0244215938303341E-2</v>
      </c>
      <c r="F17" s="15">
        <f t="shared" si="1"/>
        <v>9.4715852442672777E-3</v>
      </c>
      <c r="G17" s="15">
        <f t="shared" si="2"/>
        <v>9.7887686759402671E-3</v>
      </c>
      <c r="H17" s="1">
        <v>1</v>
      </c>
      <c r="I17" s="1">
        <v>0</v>
      </c>
      <c r="J17" s="45">
        <v>1</v>
      </c>
      <c r="K17" s="1">
        <v>0</v>
      </c>
      <c r="L17" s="46"/>
    </row>
    <row r="18" spans="1:12" x14ac:dyDescent="0.25">
      <c r="A18" s="2" t="s">
        <v>45</v>
      </c>
      <c r="B18" s="26">
        <f>'данные модели'!B18</f>
        <v>3176</v>
      </c>
      <c r="C18" s="10">
        <f>'данные модели'!G18</f>
        <v>49.305</v>
      </c>
      <c r="D18" s="2">
        <v>2102.9699999999998</v>
      </c>
      <c r="E18" s="15">
        <f t="shared" si="0"/>
        <v>3.1496062992125983E-4</v>
      </c>
      <c r="F18" s="15">
        <f t="shared" si="1"/>
        <v>8.2560230133044716E-3</v>
      </c>
      <c r="G18" s="15">
        <f t="shared" si="2"/>
        <v>6.2244897959183613E-3</v>
      </c>
      <c r="H18" s="1">
        <v>1</v>
      </c>
      <c r="I18" s="1">
        <v>0</v>
      </c>
      <c r="J18" s="45">
        <v>0</v>
      </c>
      <c r="K18" s="1">
        <v>1</v>
      </c>
      <c r="L18" s="46"/>
    </row>
    <row r="19" spans="1:12" x14ac:dyDescent="0.25">
      <c r="A19" s="2" t="s">
        <v>46</v>
      </c>
      <c r="B19" s="26">
        <f>'данные модели'!B19</f>
        <v>3154</v>
      </c>
      <c r="C19" s="10">
        <f>'данные модели'!G19</f>
        <v>48.73</v>
      </c>
      <c r="D19" s="2">
        <v>2098.15</v>
      </c>
      <c r="E19" s="15">
        <f t="shared" si="0"/>
        <v>-6.9269521410579345E-3</v>
      </c>
      <c r="F19" s="15">
        <f t="shared" si="1"/>
        <v>-2.2919965572498462E-3</v>
      </c>
      <c r="G19" s="15">
        <f t="shared" si="2"/>
        <v>-1.1662103234966085E-2</v>
      </c>
      <c r="H19" s="1">
        <v>0</v>
      </c>
      <c r="I19" s="1">
        <v>1</v>
      </c>
      <c r="J19" s="45">
        <v>1</v>
      </c>
      <c r="K19" s="1">
        <v>1</v>
      </c>
      <c r="L19" s="46"/>
    </row>
    <row r="20" spans="1:12" x14ac:dyDescent="0.25">
      <c r="A20" s="2" t="s">
        <v>47</v>
      </c>
      <c r="B20" s="26">
        <f>'данные модели'!B20</f>
        <v>3145</v>
      </c>
      <c r="C20" s="10">
        <f>'данные модели'!G20</f>
        <v>48.54</v>
      </c>
      <c r="D20" s="2">
        <v>2094.65</v>
      </c>
      <c r="E20" s="15">
        <f t="shared" si="0"/>
        <v>-2.8535193405199747E-3</v>
      </c>
      <c r="F20" s="15">
        <f t="shared" si="1"/>
        <v>-1.6681362152372327E-3</v>
      </c>
      <c r="G20" s="15">
        <f t="shared" si="2"/>
        <v>-3.8990355017442589E-3</v>
      </c>
      <c r="H20" s="1">
        <v>0</v>
      </c>
      <c r="I20" s="1">
        <v>1</v>
      </c>
      <c r="J20" s="45">
        <v>1</v>
      </c>
      <c r="K20" s="1">
        <v>1</v>
      </c>
      <c r="L20" s="46"/>
    </row>
    <row r="21" spans="1:12" x14ac:dyDescent="0.25">
      <c r="A21" s="2" t="s">
        <v>48</v>
      </c>
      <c r="B21" s="26">
        <f>'данные модели'!B21</f>
        <v>3147</v>
      </c>
      <c r="C21" s="10">
        <f>'данные модели'!G21</f>
        <v>48.274999999999999</v>
      </c>
      <c r="D21" s="2">
        <v>2086.84</v>
      </c>
      <c r="E21" s="15">
        <f t="shared" si="0"/>
        <v>6.3593004769475357E-4</v>
      </c>
      <c r="F21" s="15">
        <f t="shared" si="1"/>
        <v>-3.7285465352206552E-3</v>
      </c>
      <c r="G21" s="15">
        <f t="shared" si="2"/>
        <v>-5.4594149155335926E-3</v>
      </c>
      <c r="H21" s="1">
        <v>0</v>
      </c>
      <c r="I21" s="1">
        <v>1</v>
      </c>
      <c r="J21" s="45">
        <v>0</v>
      </c>
      <c r="K21" s="1">
        <v>1</v>
      </c>
      <c r="L21" s="46"/>
    </row>
    <row r="22" spans="1:12" x14ac:dyDescent="0.25">
      <c r="A22" s="2" t="s">
        <v>49</v>
      </c>
      <c r="B22" s="26">
        <f>'данные модели'!B22</f>
        <v>3188</v>
      </c>
      <c r="C22" s="10">
        <f>'данные модели'!G22</f>
        <v>49</v>
      </c>
      <c r="D22" s="2">
        <v>2104.91</v>
      </c>
      <c r="E22" s="15">
        <f t="shared" si="0"/>
        <v>1.3028280902446775E-2</v>
      </c>
      <c r="F22" s="15">
        <f t="shared" si="1"/>
        <v>8.6590251289028908E-3</v>
      </c>
      <c r="G22" s="15">
        <f t="shared" si="2"/>
        <v>1.5018125323666524E-2</v>
      </c>
      <c r="H22" s="1">
        <v>1</v>
      </c>
      <c r="I22" s="1">
        <v>0</v>
      </c>
      <c r="J22" s="1">
        <v>1</v>
      </c>
      <c r="K22" s="1">
        <v>0</v>
      </c>
      <c r="L22" s="46">
        <f t="shared" ref="L22" si="3">IF(ABS(E22-G22)&lt;1,1,0)</f>
        <v>1</v>
      </c>
    </row>
    <row r="24" spans="1:12" x14ac:dyDescent="0.25">
      <c r="A24" s="19" t="s">
        <v>3</v>
      </c>
      <c r="B24" s="19"/>
      <c r="C24" s="19"/>
      <c r="D24" s="19"/>
      <c r="E24" s="19"/>
      <c r="F24" s="19"/>
      <c r="G24" s="19"/>
      <c r="H24" s="19"/>
      <c r="I24" s="19"/>
    </row>
    <row r="25" spans="1:12" ht="15.75" thickBot="1" x14ac:dyDescent="0.3">
      <c r="A25" s="19"/>
      <c r="B25" s="19"/>
      <c r="C25" s="19"/>
      <c r="D25" s="19"/>
      <c r="E25" s="19"/>
      <c r="F25" s="19"/>
      <c r="G25" s="19"/>
      <c r="H25" s="19"/>
      <c r="I25" s="19"/>
    </row>
    <row r="26" spans="1:12" x14ac:dyDescent="0.25">
      <c r="A26" s="20" t="s">
        <v>4</v>
      </c>
      <c r="B26" s="20"/>
      <c r="C26" s="19"/>
      <c r="D26" s="19"/>
      <c r="E26" s="19"/>
      <c r="F26" s="19"/>
      <c r="G26" s="19"/>
      <c r="H26" s="19"/>
      <c r="I26" s="19"/>
    </row>
    <row r="27" spans="1:12" x14ac:dyDescent="0.25">
      <c r="A27" s="21" t="s">
        <v>5</v>
      </c>
      <c r="B27" s="21">
        <v>0.70419413140877662</v>
      </c>
      <c r="C27" s="19"/>
      <c r="D27" s="19"/>
      <c r="E27" s="19"/>
      <c r="F27" s="19"/>
      <c r="G27" s="19"/>
      <c r="H27" s="19"/>
      <c r="I27" s="19"/>
    </row>
    <row r="28" spans="1:12" x14ac:dyDescent="0.25">
      <c r="A28" s="21" t="s">
        <v>6</v>
      </c>
      <c r="B28" s="21">
        <v>0.49588937471056144</v>
      </c>
      <c r="C28" s="19"/>
      <c r="D28" s="19"/>
      <c r="E28" s="19"/>
      <c r="F28" s="19"/>
      <c r="G28" s="19"/>
      <c r="H28" s="19"/>
      <c r="I28" s="19"/>
    </row>
    <row r="29" spans="1:12" x14ac:dyDescent="0.25">
      <c r="A29" s="21" t="s">
        <v>7</v>
      </c>
      <c r="B29" s="21">
        <v>0.33886863246879173</v>
      </c>
      <c r="C29" s="19"/>
      <c r="D29" s="19"/>
      <c r="E29" s="19"/>
      <c r="F29" s="19"/>
      <c r="G29" s="19"/>
      <c r="H29" s="19"/>
      <c r="I29" s="19"/>
    </row>
    <row r="30" spans="1:12" x14ac:dyDescent="0.25">
      <c r="A30" s="21" t="s">
        <v>8</v>
      </c>
      <c r="B30" s="21">
        <v>1.1424484967121246E-2</v>
      </c>
      <c r="C30" s="19"/>
      <c r="D30" s="19"/>
      <c r="E30" s="19"/>
      <c r="F30" s="19"/>
      <c r="G30" s="19"/>
      <c r="H30" s="19"/>
      <c r="I30" s="19"/>
    </row>
    <row r="31" spans="1:12" ht="15.75" thickBot="1" x14ac:dyDescent="0.3">
      <c r="A31" s="22" t="s">
        <v>9</v>
      </c>
      <c r="B31" s="22">
        <v>20</v>
      </c>
      <c r="C31" s="19"/>
      <c r="D31" s="19"/>
      <c r="E31" s="19"/>
      <c r="F31" s="19"/>
      <c r="G31" s="19"/>
      <c r="H31" s="19"/>
      <c r="I31" s="19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5.75" thickBot="1" x14ac:dyDescent="0.3">
      <c r="A33" s="19" t="s">
        <v>10</v>
      </c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23"/>
      <c r="B34" s="23" t="s">
        <v>15</v>
      </c>
      <c r="C34" s="23" t="s">
        <v>16</v>
      </c>
      <c r="D34" s="23" t="s">
        <v>17</v>
      </c>
      <c r="E34" s="23" t="s">
        <v>18</v>
      </c>
      <c r="F34" s="23" t="s">
        <v>19</v>
      </c>
      <c r="G34" s="19"/>
      <c r="H34" s="19"/>
      <c r="I34" s="19"/>
    </row>
    <row r="35" spans="1:9" x14ac:dyDescent="0.25">
      <c r="A35" s="21" t="s">
        <v>11</v>
      </c>
      <c r="B35" s="21">
        <v>4</v>
      </c>
      <c r="C35" s="21">
        <v>2.0542447953828687E-3</v>
      </c>
      <c r="D35" s="21">
        <v>5.1356119884571718E-4</v>
      </c>
      <c r="E35" s="21">
        <v>5.2463550639726417</v>
      </c>
      <c r="F35" s="21">
        <v>7.5859723670784656E-3</v>
      </c>
      <c r="G35" s="19"/>
      <c r="H35" s="19"/>
      <c r="I35" s="19"/>
    </row>
    <row r="36" spans="1:9" x14ac:dyDescent="0.25">
      <c r="A36" s="21" t="s">
        <v>12</v>
      </c>
      <c r="B36" s="21">
        <v>16</v>
      </c>
      <c r="C36" s="21">
        <v>2.0883017082236693E-3</v>
      </c>
      <c r="D36" s="21">
        <v>1.3051885676397933E-4</v>
      </c>
      <c r="E36" s="21"/>
      <c r="F36" s="21"/>
      <c r="G36" s="19"/>
      <c r="H36" s="19"/>
      <c r="I36" s="19"/>
    </row>
    <row r="37" spans="1:9" ht="15.75" thickBot="1" x14ac:dyDescent="0.3">
      <c r="A37" s="22" t="s">
        <v>13</v>
      </c>
      <c r="B37" s="22">
        <v>20</v>
      </c>
      <c r="C37" s="22">
        <v>4.142546503606538E-3</v>
      </c>
      <c r="D37" s="22"/>
      <c r="E37" s="22"/>
      <c r="F37" s="22"/>
      <c r="G37" s="19"/>
      <c r="H37" s="19"/>
      <c r="I37" s="19"/>
    </row>
    <row r="38" spans="1:9" s="4" customFormat="1" ht="15.75" thickBot="1" x14ac:dyDescent="0.3">
      <c r="A38" s="19"/>
      <c r="B38" s="19"/>
      <c r="C38" s="19"/>
      <c r="D38" s="19"/>
      <c r="E38" s="19"/>
      <c r="F38" s="19"/>
      <c r="G38" s="19"/>
      <c r="H38" s="19"/>
      <c r="I38" s="19"/>
    </row>
    <row r="39" spans="1:9" s="4" customFormat="1" x14ac:dyDescent="0.25">
      <c r="A39" s="23"/>
      <c r="B39" s="23" t="s">
        <v>20</v>
      </c>
      <c r="C39" s="23" t="s">
        <v>8</v>
      </c>
      <c r="D39" s="23" t="s">
        <v>21</v>
      </c>
      <c r="E39" s="23" t="s">
        <v>22</v>
      </c>
      <c r="F39" s="23" t="s">
        <v>23</v>
      </c>
      <c r="G39" s="23" t="s">
        <v>24</v>
      </c>
      <c r="H39" s="23" t="s">
        <v>25</v>
      </c>
      <c r="I39" s="23" t="s">
        <v>26</v>
      </c>
    </row>
    <row r="40" spans="1:9" s="4" customFormat="1" x14ac:dyDescent="0.25">
      <c r="A40" s="21" t="s">
        <v>14</v>
      </c>
      <c r="B40" s="21">
        <v>1.47378632166248E-2</v>
      </c>
      <c r="C40" s="21">
        <v>8.2755337152935395E-3</v>
      </c>
      <c r="D40" s="21">
        <v>1.7808957976195057</v>
      </c>
      <c r="E40" s="21">
        <v>9.392130253693784E-2</v>
      </c>
      <c r="F40" s="21">
        <v>-2.8054845603101338E-3</v>
      </c>
      <c r="G40" s="21">
        <v>3.2281210993559732E-2</v>
      </c>
      <c r="H40" s="21">
        <v>-2.8054845603101338E-3</v>
      </c>
      <c r="I40" s="21">
        <v>3.2281210993559732E-2</v>
      </c>
    </row>
    <row r="41" spans="1:9" s="4" customFormat="1" x14ac:dyDescent="0.25">
      <c r="A41" s="21" t="s">
        <v>27</v>
      </c>
      <c r="B41" s="21">
        <v>0</v>
      </c>
      <c r="C41" s="21">
        <v>0</v>
      </c>
      <c r="D41" s="21">
        <v>65535</v>
      </c>
      <c r="E41" s="21" t="e">
        <v>#NUM!</v>
      </c>
      <c r="F41" s="21">
        <v>0</v>
      </c>
      <c r="G41" s="21">
        <v>0</v>
      </c>
      <c r="H41" s="21">
        <v>0</v>
      </c>
      <c r="I41" s="21">
        <v>0</v>
      </c>
    </row>
    <row r="42" spans="1:9" s="4" customFormat="1" x14ac:dyDescent="0.25">
      <c r="A42" s="21" t="s">
        <v>51</v>
      </c>
      <c r="B42" s="21">
        <v>-2.0363702889039988E-2</v>
      </c>
      <c r="C42" s="21">
        <v>5.1535492323586691E-3</v>
      </c>
      <c r="D42" s="21">
        <v>-3.9513938784514062</v>
      </c>
      <c r="E42" s="21" t="e">
        <v>#NUM!</v>
      </c>
      <c r="F42" s="21">
        <v>-3.128873921651476E-2</v>
      </c>
      <c r="G42" s="21">
        <v>-9.4386665615652145E-3</v>
      </c>
      <c r="H42" s="21">
        <v>-3.128873921651476E-2</v>
      </c>
      <c r="I42" s="21">
        <v>-9.4386665615652145E-3</v>
      </c>
    </row>
    <row r="43" spans="1:9" x14ac:dyDescent="0.25">
      <c r="A43" s="21" t="s">
        <v>52</v>
      </c>
      <c r="B43" s="21">
        <v>-4.2450347591724436E-3</v>
      </c>
      <c r="C43" s="21">
        <v>6.5333160910212131E-3</v>
      </c>
      <c r="D43" s="21">
        <v>-0.64975193302011325</v>
      </c>
      <c r="E43" s="21">
        <v>0.52507192267490066</v>
      </c>
      <c r="F43" s="21">
        <v>-1.8095046162015807E-2</v>
      </c>
      <c r="G43" s="21">
        <v>9.6049766436709216E-3</v>
      </c>
      <c r="H43" s="21">
        <v>-1.8095046162015807E-2</v>
      </c>
      <c r="I43" s="21">
        <v>9.6049766436709216E-3</v>
      </c>
    </row>
    <row r="44" spans="1:9" ht="15.75" thickBot="1" x14ac:dyDescent="0.3">
      <c r="A44" s="22" t="s">
        <v>58</v>
      </c>
      <c r="B44" s="22">
        <v>5.4936968993716596E-5</v>
      </c>
      <c r="C44" s="22">
        <v>5.9241804090847871E-3</v>
      </c>
      <c r="D44" s="22">
        <v>9.2733450368037793E-3</v>
      </c>
      <c r="E44" s="22">
        <v>0.99271569011298444</v>
      </c>
      <c r="F44" s="22">
        <v>-1.2503764473767866E-2</v>
      </c>
      <c r="G44" s="22">
        <v>1.26136384117553E-2</v>
      </c>
      <c r="H44" s="22">
        <v>-1.2503764473767866E-2</v>
      </c>
      <c r="I44" s="22">
        <v>1.26136384117553E-2</v>
      </c>
    </row>
    <row r="45" spans="1:9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9" x14ac:dyDescent="0.25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25">
      <c r="A47" s="19"/>
      <c r="B47" s="19"/>
      <c r="C47" s="19"/>
      <c r="D47" s="19"/>
      <c r="E47" s="19"/>
      <c r="F47" s="19"/>
      <c r="G47" s="19"/>
      <c r="H47" s="19"/>
      <c r="I4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данные модели</vt:lpstr>
      <vt:lpstr>линейная модель</vt:lpstr>
      <vt:lpstr>анализ авторегрессионной</vt:lpstr>
      <vt:lpstr>модель с лагом</vt:lpstr>
      <vt:lpstr>модель с фиктивн перемен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Юрий</cp:lastModifiedBy>
  <dcterms:created xsi:type="dcterms:W3CDTF">2017-02-09T07:06:09Z</dcterms:created>
  <dcterms:modified xsi:type="dcterms:W3CDTF">2017-02-28T12:32:54Z</dcterms:modified>
</cp:coreProperties>
</file>