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1" i="1" l="1"/>
  <c r="G18" i="1" l="1"/>
  <c r="E14" i="1" l="1"/>
  <c r="B14" i="1"/>
  <c r="H4" i="1" l="1"/>
  <c r="H5" i="1"/>
  <c r="H6" i="1"/>
  <c r="H7" i="1"/>
  <c r="H8" i="1"/>
  <c r="H9" i="1"/>
  <c r="H10" i="1"/>
  <c r="H11" i="1"/>
  <c r="H12" i="1"/>
  <c r="H3" i="1"/>
  <c r="E15" i="1"/>
  <c r="B15" i="1"/>
  <c r="E13" i="1"/>
  <c r="B13" i="1"/>
  <c r="H14" i="1" l="1"/>
  <c r="F10" i="1"/>
  <c r="G10" i="1" s="1"/>
  <c r="F6" i="1"/>
  <c r="G6" i="1" s="1"/>
  <c r="F7" i="1"/>
  <c r="G7" i="1" s="1"/>
  <c r="F9" i="1"/>
  <c r="G9" i="1" s="1"/>
  <c r="F5" i="1"/>
  <c r="G5" i="1" s="1"/>
  <c r="F12" i="1"/>
  <c r="G12" i="1" s="1"/>
  <c r="F8" i="1"/>
  <c r="G8" i="1" s="1"/>
  <c r="F4" i="1"/>
  <c r="G4" i="1" s="1"/>
  <c r="F11" i="1"/>
  <c r="G11" i="1" s="1"/>
  <c r="F3" i="1"/>
  <c r="G3" i="1" s="1"/>
  <c r="C6" i="1"/>
  <c r="D6" i="1" s="1"/>
  <c r="C11" i="1"/>
  <c r="D11" i="1" s="1"/>
  <c r="C7" i="1"/>
  <c r="D7" i="1" s="1"/>
  <c r="C12" i="1"/>
  <c r="D12" i="1" s="1"/>
  <c r="C4" i="1"/>
  <c r="D4" i="1" s="1"/>
  <c r="C8" i="1"/>
  <c r="D8" i="1" s="1"/>
  <c r="C3" i="1"/>
  <c r="D3" i="1" s="1"/>
  <c r="C9" i="1"/>
  <c r="D9" i="1" s="1"/>
  <c r="C5" i="1"/>
  <c r="D5" i="1" s="1"/>
  <c r="C10" i="1"/>
  <c r="D10" i="1" s="1"/>
  <c r="H13" i="1"/>
  <c r="G14" i="1" l="1"/>
  <c r="E18" i="1"/>
  <c r="E21" i="1" s="1"/>
  <c r="D14" i="1"/>
  <c r="G13" i="1"/>
  <c r="D13" i="1"/>
  <c r="D42" i="1" l="1"/>
</calcChain>
</file>

<file path=xl/sharedStrings.xml><?xml version="1.0" encoding="utf-8"?>
<sst xmlns="http://schemas.openxmlformats.org/spreadsheetml/2006/main" count="21" uniqueCount="19">
  <si>
    <t>X</t>
  </si>
  <si>
    <t>Y</t>
  </si>
  <si>
    <t>X*Y</t>
  </si>
  <si>
    <t>Сумма</t>
  </si>
  <si>
    <t>Среднее</t>
  </si>
  <si>
    <t>Дисперсия</t>
  </si>
  <si>
    <t>Коэффициент ковариации</t>
  </si>
  <si>
    <t>Коэффициент корреляции</t>
  </si>
  <si>
    <t>Диаграмма зависимости Y  от Х</t>
  </si>
  <si>
    <t>Значения коэффициентов детерминации на диаграмме и расчетный совпадают.</t>
  </si>
  <si>
    <t>Вывод:</t>
  </si>
  <si>
    <t>=</t>
  </si>
  <si>
    <t>КОРРЕЛ=</t>
  </si>
  <si>
    <t>КОВАРИАЦИЯ.Г=</t>
  </si>
  <si>
    <t>По формуле</t>
  </si>
  <si>
    <t>С помощью статистической функции:</t>
  </si>
  <si>
    <t>Коэффициент детерминации</t>
  </si>
  <si>
    <t>Х и Y - объемы продаж двух видов товаров в течение месяца (в тоннах и тыс. руб. соответсвенно):</t>
  </si>
  <si>
    <t xml:space="preserve">связь между показателями близка к линейной, показатели коррелируют отрицательно.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</si>
</sst>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0" fontId="3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/>
    <xf numFmtId="0" fontId="3" fillId="0" borderId="0" xfId="0" applyFont="1"/>
    <xf numFmtId="164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2" fontId="3" fillId="2" borderId="1" xfId="0" applyNumberFormat="1" applyFont="1" applyFill="1" applyBorder="1"/>
    <xf numFmtId="165" fontId="2" fillId="0" borderId="1" xfId="0" applyNumberFormat="1" applyFont="1" applyBorder="1"/>
    <xf numFmtId="165" fontId="3" fillId="2" borderId="1" xfId="0" applyNumberFormat="1" applyFont="1" applyFill="1" applyBorder="1"/>
    <xf numFmtId="1" fontId="2" fillId="0" borderId="1" xfId="0" applyNumberFormat="1" applyFont="1" applyBorder="1"/>
    <xf numFmtId="1" fontId="3" fillId="2" borderId="1" xfId="0" applyNumberFormat="1" applyFont="1" applyFill="1" applyBorder="1"/>
    <xf numFmtId="0" fontId="3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3.0840464335434286E-2"/>
                  <c:y val="-0.6544819181981078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 b="0" i="0">
                      <a:solidFill>
                        <a:schemeClr val="tx1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Лист1!$B$3:$B$12</c:f>
              <c:numCache>
                <c:formatCode>0.000</c:formatCode>
                <c:ptCount val="10"/>
                <c:pt idx="0">
                  <c:v>3.51</c:v>
                </c:pt>
                <c:pt idx="1">
                  <c:v>3.3279999999999998</c:v>
                </c:pt>
                <c:pt idx="2">
                  <c:v>0.26400000000000001</c:v>
                </c:pt>
                <c:pt idx="3">
                  <c:v>6.2539999999999996</c:v>
                </c:pt>
                <c:pt idx="4">
                  <c:v>1.8280000000000001</c:v>
                </c:pt>
                <c:pt idx="5">
                  <c:v>4.992</c:v>
                </c:pt>
                <c:pt idx="6">
                  <c:v>1.476</c:v>
                </c:pt>
                <c:pt idx="7">
                  <c:v>2.65</c:v>
                </c:pt>
                <c:pt idx="8">
                  <c:v>4.2439999999999998</c:v>
                </c:pt>
                <c:pt idx="9">
                  <c:v>0.12</c:v>
                </c:pt>
              </c:numCache>
            </c:numRef>
          </c:xVal>
          <c:yVal>
            <c:numRef>
              <c:f>Лист1!$E$3:$E$12</c:f>
              <c:numCache>
                <c:formatCode>0</c:formatCode>
                <c:ptCount val="10"/>
                <c:pt idx="0">
                  <c:v>982</c:v>
                </c:pt>
                <c:pt idx="1">
                  <c:v>982</c:v>
                </c:pt>
                <c:pt idx="2">
                  <c:v>998</c:v>
                </c:pt>
                <c:pt idx="3">
                  <c:v>981</c:v>
                </c:pt>
                <c:pt idx="4">
                  <c:v>989</c:v>
                </c:pt>
                <c:pt idx="5">
                  <c:v>980</c:v>
                </c:pt>
                <c:pt idx="6">
                  <c:v>991</c:v>
                </c:pt>
                <c:pt idx="7">
                  <c:v>985</c:v>
                </c:pt>
                <c:pt idx="8">
                  <c:v>982</c:v>
                </c:pt>
                <c:pt idx="9">
                  <c:v>1000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06848"/>
        <c:axId val="54007424"/>
      </c:scatterChart>
      <c:valAx>
        <c:axId val="54006848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54007424"/>
        <c:crosses val="autoZero"/>
        <c:crossBetween val="midCat"/>
      </c:valAx>
      <c:valAx>
        <c:axId val="54007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006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1</xdr:row>
      <xdr:rowOff>52387</xdr:rowOff>
    </xdr:from>
    <xdr:ext cx="914400" cy="2674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352550" y="52387"/>
              <a:ext cx="91440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𝑋</m:t>
                    </m:r>
                    <m:r>
                      <a:rPr lang="en-US" sz="1100" b="0" i="1">
                        <a:latin typeface="Cambria Math"/>
                      </a:rPr>
                      <m:t>−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352550" y="52387"/>
              <a:ext cx="91440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𝑋−𝑋 ̅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3</xdr:col>
      <xdr:colOff>257175</xdr:colOff>
      <xdr:row>1</xdr:row>
      <xdr:rowOff>0</xdr:rowOff>
    </xdr:from>
    <xdr:ext cx="914400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3181350" y="0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acc>
                              <m:accPr>
                                <m:chr m:val="̅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acc>
                            <m:r>
                              <m:rPr>
                                <m:nor/>
                              </m:rPr>
                              <a:rPr lang="ru-RU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d>
                      </m:e>
                      <m:sup>
                        <m:r>
                          <a:rPr lang="ru-RU" sz="1100" b="0" i="1"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3181350" y="0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(𝑋−𝑋 ̅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</a:t>
              </a:r>
              <a:r>
                <a:rPr lang="ru-RU" sz="1100" b="0" i="0">
                  <a:latin typeface="Cambria Math"/>
                </a:rPr>
                <a:t>2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5</xdr:col>
      <xdr:colOff>47625</xdr:colOff>
      <xdr:row>1</xdr:row>
      <xdr:rowOff>52387</xdr:rowOff>
    </xdr:from>
    <xdr:ext cx="914400" cy="2674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5076825" y="52387"/>
              <a:ext cx="91440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𝑌</m:t>
                    </m:r>
                    <m:r>
                      <a:rPr lang="en-US" sz="1100" b="0" i="1">
                        <a:latin typeface="Cambria Math"/>
                      </a:rPr>
                      <m:t>−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/>
                          </a:rPr>
                          <m:t>𝑌</m:t>
                        </m:r>
                      </m:e>
                    </m:acc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5076825" y="52387"/>
              <a:ext cx="91440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𝑌−𝑌 ̅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6</xdr:col>
      <xdr:colOff>38100</xdr:colOff>
      <xdr:row>1</xdr:row>
      <xdr:rowOff>47625</xdr:rowOff>
    </xdr:from>
    <xdr:ext cx="914400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6096000" y="47625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𝑌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acc>
                              <m:accPr>
                                <m:chr m:val="̅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𝑌</m:t>
                                </m:r>
                              </m:e>
                            </m:acc>
                            <m:r>
                              <m:rPr>
                                <m:nor/>
                              </m:rPr>
                              <a:rPr lang="ru-RU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d>
                      </m:e>
                      <m:sup>
                        <m:r>
                          <a:rPr lang="ru-RU" sz="1100" b="0" i="1"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6096000" y="47625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(𝑌−𝑌 ̅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</a:t>
              </a:r>
              <a:r>
                <a:rPr lang="ru-RU" sz="1100" b="0" i="0">
                  <a:latin typeface="Cambria Math"/>
                </a:rPr>
                <a:t>2</a:t>
              </a:r>
              <a:endParaRPr lang="ru-RU" sz="1100"/>
            </a:p>
          </xdr:txBody>
        </xdr:sp>
      </mc:Fallback>
    </mc:AlternateContent>
    <xdr:clientData/>
  </xdr:oneCellAnchor>
  <xdr:twoCellAnchor editAs="oneCell">
    <xdr:from>
      <xdr:col>2</xdr:col>
      <xdr:colOff>941294</xdr:colOff>
      <xdr:row>16</xdr:row>
      <xdr:rowOff>208989</xdr:rowOff>
    </xdr:from>
    <xdr:to>
      <xdr:col>3</xdr:col>
      <xdr:colOff>1185022</xdr:colOff>
      <xdr:row>18</xdr:row>
      <xdr:rowOff>82923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4108636"/>
          <a:ext cx="148758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29695</xdr:colOff>
      <xdr:row>19</xdr:row>
      <xdr:rowOff>118224</xdr:rowOff>
    </xdr:from>
    <xdr:to>
      <xdr:col>3</xdr:col>
      <xdr:colOff>1050551</xdr:colOff>
      <xdr:row>21</xdr:row>
      <xdr:rowOff>131671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1254" y="5216900"/>
          <a:ext cx="1020856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324970</xdr:colOff>
      <xdr:row>24</xdr:row>
      <xdr:rowOff>123265</xdr:rowOff>
    </xdr:from>
    <xdr:to>
      <xdr:col>5</xdr:col>
      <xdr:colOff>851647</xdr:colOff>
      <xdr:row>39</xdr:row>
      <xdr:rowOff>145677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228601</xdr:colOff>
      <xdr:row>40</xdr:row>
      <xdr:rowOff>182936</xdr:rowOff>
    </xdr:from>
    <xdr:ext cx="1247775" cy="320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2716307" y="9349348"/>
              <a:ext cx="1247775" cy="320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n-US" sz="1100" b="0" i="1">
                          <a:latin typeface="Cambria Math"/>
                        </a:rPr>
                      </m:ctrlPr>
                    </m:sSupPr>
                    <m:e>
                      <m:r>
                        <a:rPr lang="en-US" sz="1100" b="0" i="1">
                          <a:latin typeface="Cambria Math"/>
                        </a:rPr>
                        <m:t>𝑅</m:t>
                      </m:r>
                    </m:e>
                    <m:sup>
                      <m:r>
                        <a:rPr lang="en-US" sz="1100" b="0" i="1">
                          <a:latin typeface="Cambria Math"/>
                        </a:rPr>
                        <m:t>2</m:t>
                      </m:r>
                    </m:sup>
                  </m:sSup>
                  <m:r>
                    <a:rPr lang="en-US" sz="1100" b="0" i="1">
                      <a:latin typeface="Cambria Math"/>
                    </a:rPr>
                    <m:t>=</m:t>
                  </m:r>
                  <m:sSup>
                    <m:sSupPr>
                      <m:ctrlPr>
                        <a:rPr lang="en-US" sz="1100" b="0" i="1">
                          <a:latin typeface="Cambria Math"/>
                        </a:rPr>
                      </m:ctrlPr>
                    </m:sSupPr>
                    <m:e>
                      <m:d>
                        <m:dPr>
                          <m:ctrlPr>
                            <a:rPr lang="en-US" sz="1100" b="0" i="1">
                              <a:latin typeface="Cambria Math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n-US" sz="1100" b="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en-US" sz="1100" b="0" i="1">
                                  <a:latin typeface="Cambria Math"/>
                                </a:rPr>
                                <m:t>𝑟</m:t>
                              </m:r>
                            </m:e>
                            <m:sub>
                              <m:r>
                                <a:rPr lang="en-US" sz="1100" b="0" i="1">
                                  <a:latin typeface="Cambria Math"/>
                                </a:rPr>
                                <m:t>𝑖𝑗</m:t>
                              </m:r>
                            </m:sub>
                          </m:sSub>
                        </m:e>
                      </m:d>
                    </m:e>
                    <m:sup>
                      <m:r>
                        <a:rPr lang="en-US" sz="1100" b="0" i="1">
                          <a:latin typeface="Cambria Math"/>
                        </a:rPr>
                        <m:t>2</m:t>
                      </m:r>
                    </m:sup>
                  </m:sSup>
                </m:oMath>
              </a14:m>
              <a:r>
                <a:rPr lang="en-US" sz="1100"/>
                <a:t>=</a:t>
              </a:r>
              <a:endParaRPr lang="ru-RU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2716307" y="9349348"/>
              <a:ext cx="1247775" cy="320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𝑅^2=(𝑟_𝑖𝑗 )^2</a:t>
              </a:r>
              <a:r>
                <a:rPr lang="en-US" sz="1100"/>
                <a:t>=</a:t>
              </a:r>
              <a:endParaRPr lang="ru-RU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4" zoomScale="85" zoomScaleNormal="85" workbookViewId="0">
      <selection activeCell="B44" sqref="B44:H44"/>
    </sheetView>
  </sheetViews>
  <sheetFormatPr defaultRowHeight="18" x14ac:dyDescent="0.25"/>
  <cols>
    <col min="1" max="4" width="18.5703125" style="1" customWidth="1"/>
    <col min="5" max="5" width="24" style="1" customWidth="1"/>
    <col min="6" max="6" width="26.85546875" style="1" customWidth="1"/>
    <col min="7" max="8" width="18.5703125" style="1" customWidth="1"/>
    <col min="9" max="16384" width="9.140625" style="1"/>
  </cols>
  <sheetData>
    <row r="1" spans="1:8" x14ac:dyDescent="0.25">
      <c r="A1" s="2" t="s">
        <v>17</v>
      </c>
    </row>
    <row r="2" spans="1:8" ht="28.5" customHeight="1" x14ac:dyDescent="0.25">
      <c r="A2" s="2"/>
      <c r="B2" s="3" t="s">
        <v>0</v>
      </c>
      <c r="C2" s="3"/>
      <c r="D2" s="3"/>
      <c r="E2" s="3" t="s">
        <v>1</v>
      </c>
      <c r="F2" s="3"/>
      <c r="G2" s="3"/>
      <c r="H2" s="3" t="s">
        <v>2</v>
      </c>
    </row>
    <row r="3" spans="1:8" x14ac:dyDescent="0.25">
      <c r="A3" s="2">
        <v>1</v>
      </c>
      <c r="B3" s="17">
        <v>3.51</v>
      </c>
      <c r="C3" s="4">
        <f>B3-B$14</f>
        <v>0.64340000000000019</v>
      </c>
      <c r="D3" s="4">
        <f>C3*C3</f>
        <v>0.41396356000000023</v>
      </c>
      <c r="E3" s="19">
        <v>982</v>
      </c>
      <c r="F3" s="4">
        <f>E3-E$14</f>
        <v>-5</v>
      </c>
      <c r="G3" s="4">
        <f>F3*F3</f>
        <v>25</v>
      </c>
      <c r="H3" s="4">
        <f>B3*E3</f>
        <v>3446.8199999999997</v>
      </c>
    </row>
    <row r="4" spans="1:8" x14ac:dyDescent="0.25">
      <c r="A4" s="2">
        <v>2</v>
      </c>
      <c r="B4" s="17">
        <v>3.3279999999999998</v>
      </c>
      <c r="C4" s="4">
        <f t="shared" ref="C4:C12" si="0">B4-B$14</f>
        <v>0.46140000000000025</v>
      </c>
      <c r="D4" s="4">
        <f t="shared" ref="D4:D12" si="1">C4*C4</f>
        <v>0.21288996000000024</v>
      </c>
      <c r="E4" s="19">
        <v>982</v>
      </c>
      <c r="F4" s="4">
        <f t="shared" ref="F4:F12" si="2">E4-E$14</f>
        <v>-5</v>
      </c>
      <c r="G4" s="4">
        <f t="shared" ref="G4:G12" si="3">F4*F4</f>
        <v>25</v>
      </c>
      <c r="H4" s="4">
        <f t="shared" ref="H4:H12" si="4">B4*E4</f>
        <v>3268.096</v>
      </c>
    </row>
    <row r="5" spans="1:8" x14ac:dyDescent="0.25">
      <c r="A5" s="2">
        <v>3</v>
      </c>
      <c r="B5" s="17">
        <v>0.26400000000000001</v>
      </c>
      <c r="C5" s="4">
        <f t="shared" si="0"/>
        <v>-2.6025999999999998</v>
      </c>
      <c r="D5" s="4">
        <f t="shared" si="1"/>
        <v>6.7735267599999993</v>
      </c>
      <c r="E5" s="19">
        <v>998</v>
      </c>
      <c r="F5" s="4">
        <f t="shared" si="2"/>
        <v>11</v>
      </c>
      <c r="G5" s="4">
        <f t="shared" si="3"/>
        <v>121</v>
      </c>
      <c r="H5" s="4">
        <f t="shared" si="4"/>
        <v>263.47200000000004</v>
      </c>
    </row>
    <row r="6" spans="1:8" x14ac:dyDescent="0.25">
      <c r="A6" s="2">
        <v>4</v>
      </c>
      <c r="B6" s="17">
        <v>6.2539999999999996</v>
      </c>
      <c r="C6" s="4">
        <f t="shared" si="0"/>
        <v>3.3874</v>
      </c>
      <c r="D6" s="4">
        <f t="shared" si="1"/>
        <v>11.47447876</v>
      </c>
      <c r="E6" s="19">
        <v>981</v>
      </c>
      <c r="F6" s="4">
        <f t="shared" si="2"/>
        <v>-6</v>
      </c>
      <c r="G6" s="4">
        <f t="shared" si="3"/>
        <v>36</v>
      </c>
      <c r="H6" s="4">
        <f t="shared" si="4"/>
        <v>6135.174</v>
      </c>
    </row>
    <row r="7" spans="1:8" x14ac:dyDescent="0.25">
      <c r="A7" s="2">
        <v>5</v>
      </c>
      <c r="B7" s="17">
        <v>1.8280000000000001</v>
      </c>
      <c r="C7" s="4">
        <f t="shared" si="0"/>
        <v>-1.0385999999999995</v>
      </c>
      <c r="D7" s="4">
        <f t="shared" si="1"/>
        <v>1.0786899599999991</v>
      </c>
      <c r="E7" s="19">
        <v>989</v>
      </c>
      <c r="F7" s="4">
        <f t="shared" si="2"/>
        <v>2</v>
      </c>
      <c r="G7" s="4">
        <f t="shared" si="3"/>
        <v>4</v>
      </c>
      <c r="H7" s="4">
        <f t="shared" si="4"/>
        <v>1807.8920000000001</v>
      </c>
    </row>
    <row r="8" spans="1:8" x14ac:dyDescent="0.25">
      <c r="A8" s="2">
        <v>6</v>
      </c>
      <c r="B8" s="17">
        <v>4.992</v>
      </c>
      <c r="C8" s="4">
        <f t="shared" si="0"/>
        <v>2.1254000000000004</v>
      </c>
      <c r="D8" s="4">
        <f t="shared" si="1"/>
        <v>4.5173251600000013</v>
      </c>
      <c r="E8" s="19">
        <v>980</v>
      </c>
      <c r="F8" s="4">
        <f t="shared" si="2"/>
        <v>-7</v>
      </c>
      <c r="G8" s="4">
        <f t="shared" si="3"/>
        <v>49</v>
      </c>
      <c r="H8" s="4">
        <f t="shared" si="4"/>
        <v>4892.16</v>
      </c>
    </row>
    <row r="9" spans="1:8" x14ac:dyDescent="0.25">
      <c r="A9" s="2">
        <v>7</v>
      </c>
      <c r="B9" s="17">
        <v>1.476</v>
      </c>
      <c r="C9" s="4">
        <f>B9-B$14</f>
        <v>-1.3905999999999996</v>
      </c>
      <c r="D9" s="4">
        <f t="shared" si="1"/>
        <v>1.9337683599999989</v>
      </c>
      <c r="E9" s="19">
        <v>991</v>
      </c>
      <c r="F9" s="4">
        <f t="shared" si="2"/>
        <v>4</v>
      </c>
      <c r="G9" s="4">
        <f t="shared" si="3"/>
        <v>16</v>
      </c>
      <c r="H9" s="4">
        <f t="shared" si="4"/>
        <v>1462.7159999999999</v>
      </c>
    </row>
    <row r="10" spans="1:8" x14ac:dyDescent="0.25">
      <c r="A10" s="2">
        <v>8</v>
      </c>
      <c r="B10" s="17">
        <v>2.65</v>
      </c>
      <c r="C10" s="4">
        <f t="shared" si="0"/>
        <v>-0.21659999999999968</v>
      </c>
      <c r="D10" s="4">
        <f t="shared" si="1"/>
        <v>4.6915559999999863E-2</v>
      </c>
      <c r="E10" s="19">
        <v>985</v>
      </c>
      <c r="F10" s="4">
        <f t="shared" si="2"/>
        <v>-2</v>
      </c>
      <c r="G10" s="4">
        <f t="shared" si="3"/>
        <v>4</v>
      </c>
      <c r="H10" s="4">
        <f t="shared" si="4"/>
        <v>2610.25</v>
      </c>
    </row>
    <row r="11" spans="1:8" x14ac:dyDescent="0.25">
      <c r="A11" s="2">
        <v>9</v>
      </c>
      <c r="B11" s="17">
        <v>4.2439999999999998</v>
      </c>
      <c r="C11" s="4">
        <f t="shared" si="0"/>
        <v>1.3774000000000002</v>
      </c>
      <c r="D11" s="4">
        <f t="shared" si="1"/>
        <v>1.8972307600000005</v>
      </c>
      <c r="E11" s="19">
        <v>982</v>
      </c>
      <c r="F11" s="4">
        <f t="shared" si="2"/>
        <v>-5</v>
      </c>
      <c r="G11" s="4">
        <f t="shared" si="3"/>
        <v>25</v>
      </c>
      <c r="H11" s="4">
        <f t="shared" si="4"/>
        <v>4167.6080000000002</v>
      </c>
    </row>
    <row r="12" spans="1:8" x14ac:dyDescent="0.25">
      <c r="A12" s="2">
        <v>10</v>
      </c>
      <c r="B12" s="17">
        <v>0.12</v>
      </c>
      <c r="C12" s="4">
        <f t="shared" si="0"/>
        <v>-2.7465999999999995</v>
      </c>
      <c r="D12" s="4">
        <f t="shared" si="1"/>
        <v>7.5438115599999973</v>
      </c>
      <c r="E12" s="19">
        <v>1000</v>
      </c>
      <c r="F12" s="4">
        <f t="shared" si="2"/>
        <v>13</v>
      </c>
      <c r="G12" s="4">
        <f t="shared" si="3"/>
        <v>169</v>
      </c>
      <c r="H12" s="4">
        <f t="shared" si="4"/>
        <v>120</v>
      </c>
    </row>
    <row r="13" spans="1:8" x14ac:dyDescent="0.25">
      <c r="A13" s="15" t="s">
        <v>3</v>
      </c>
      <c r="B13" s="18">
        <f>SUM(B3:B12)</f>
        <v>28.665999999999997</v>
      </c>
      <c r="C13" s="16"/>
      <c r="D13" s="16">
        <f>SUM(D3:D12)</f>
        <v>35.892600399999992</v>
      </c>
      <c r="E13" s="20">
        <f>SUM(E3:E12)</f>
        <v>9870</v>
      </c>
      <c r="F13" s="16"/>
      <c r="G13" s="16">
        <f t="shared" ref="G13:H13" si="5">SUM(G3:G12)</f>
        <v>474</v>
      </c>
      <c r="H13" s="16">
        <f t="shared" si="5"/>
        <v>28174.187999999998</v>
      </c>
    </row>
    <row r="14" spans="1:8" x14ac:dyDescent="0.25">
      <c r="A14" s="15" t="s">
        <v>4</v>
      </c>
      <c r="B14" s="18">
        <f>AVERAGE(B3:B12)</f>
        <v>2.8665999999999996</v>
      </c>
      <c r="C14" s="16"/>
      <c r="D14" s="16">
        <f>AVERAGE(D3:D12)</f>
        <v>3.5892600399999992</v>
      </c>
      <c r="E14" s="20">
        <f>AVERAGE(E3:E12)</f>
        <v>987</v>
      </c>
      <c r="F14" s="16"/>
      <c r="G14" s="16">
        <f>AVERAGE(G3:G12)</f>
        <v>47.4</v>
      </c>
      <c r="H14" s="16">
        <f>AVERAGE(H3:H12)</f>
        <v>2817.4187999999999</v>
      </c>
    </row>
    <row r="15" spans="1:8" x14ac:dyDescent="0.25">
      <c r="A15" s="15" t="s">
        <v>5</v>
      </c>
      <c r="B15" s="18">
        <f>VARP(B3:B12)</f>
        <v>3.5892600400000014</v>
      </c>
      <c r="C15" s="16"/>
      <c r="D15" s="16"/>
      <c r="E15" s="16">
        <f>VARP(E3:E12)</f>
        <v>47.4</v>
      </c>
      <c r="F15" s="16"/>
      <c r="G15" s="16"/>
      <c r="H15" s="16"/>
    </row>
    <row r="17" spans="1:7" x14ac:dyDescent="0.25">
      <c r="A17" s="5" t="s">
        <v>6</v>
      </c>
      <c r="B17" s="5"/>
      <c r="C17" s="6" t="s">
        <v>14</v>
      </c>
      <c r="F17" s="7" t="s">
        <v>15</v>
      </c>
    </row>
    <row r="18" spans="1:7" ht="18.75" x14ac:dyDescent="0.3">
      <c r="D18" s="8" t="s">
        <v>11</v>
      </c>
      <c r="E18" s="14">
        <f>H14-B14*E14</f>
        <v>-11.915399999999863</v>
      </c>
      <c r="F18" s="1" t="s">
        <v>13</v>
      </c>
      <c r="G18" s="9">
        <f>_xlfn.COVARIANCE.P(B3:B12,E3:E12)</f>
        <v>-11.9154</v>
      </c>
    </row>
    <row r="20" spans="1:7" ht="19.5" customHeight="1" x14ac:dyDescent="0.3">
      <c r="A20" s="5" t="s">
        <v>7</v>
      </c>
      <c r="B20" s="5"/>
      <c r="C20" s="6" t="s">
        <v>14</v>
      </c>
      <c r="E20" s="10"/>
      <c r="G20" s="7" t="s">
        <v>15</v>
      </c>
    </row>
    <row r="21" spans="1:7" ht="18.75" x14ac:dyDescent="0.3">
      <c r="E21" s="13">
        <f>E18/(SQRT(B15)*SQRT(E15))</f>
        <v>-0.91351775660088874</v>
      </c>
      <c r="F21" s="1" t="s">
        <v>12</v>
      </c>
      <c r="G21" s="11">
        <f>CORREL(B3:B12,E3:E12)</f>
        <v>-0.91351775660089951</v>
      </c>
    </row>
    <row r="23" spans="1:7" ht="18.75" x14ac:dyDescent="0.3">
      <c r="C23" s="10"/>
    </row>
    <row r="24" spans="1:7" x14ac:dyDescent="0.25">
      <c r="A24" s="5" t="s">
        <v>8</v>
      </c>
      <c r="B24" s="5"/>
      <c r="C24" s="5"/>
      <c r="D24" s="5"/>
      <c r="E24" s="5"/>
      <c r="F24" s="5"/>
    </row>
    <row r="41" spans="1:8" x14ac:dyDescent="0.25">
      <c r="F41" s="5"/>
    </row>
    <row r="42" spans="1:8" ht="18.75" x14ac:dyDescent="0.3">
      <c r="A42" s="5" t="s">
        <v>16</v>
      </c>
      <c r="B42" s="5"/>
      <c r="D42" s="13">
        <f>E21*E21</f>
        <v>0.8345146916251206</v>
      </c>
      <c r="E42" s="1" t="s">
        <v>9</v>
      </c>
    </row>
    <row r="44" spans="1:8" x14ac:dyDescent="0.25">
      <c r="A44" s="12" t="s">
        <v>10</v>
      </c>
      <c r="B44" s="21" t="s">
        <v>18</v>
      </c>
      <c r="C44" s="21"/>
      <c r="D44" s="21"/>
      <c r="E44" s="21"/>
      <c r="F44" s="21"/>
      <c r="G44" s="21"/>
      <c r="H44" s="21"/>
    </row>
  </sheetData>
  <mergeCells count="1">
    <mergeCell ref="B44:H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A1eksandR</dc:creator>
  <cp:lastModifiedBy>Silesta</cp:lastModifiedBy>
  <dcterms:created xsi:type="dcterms:W3CDTF">2017-02-05T09:12:51Z</dcterms:created>
  <dcterms:modified xsi:type="dcterms:W3CDTF">2018-02-12T14:31:23Z</dcterms:modified>
</cp:coreProperties>
</file>