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Задание 1" sheetId="1" r:id="rId1"/>
    <sheet name="Задание 2" sheetId="2" r:id="rId2"/>
    <sheet name="Задание 3" sheetId="3" r:id="rId3"/>
  </sheets>
  <calcPr calcId="145621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2" i="3"/>
  <c r="E9" i="2"/>
  <c r="E5" i="2"/>
  <c r="E6" i="2"/>
  <c r="E7" i="2"/>
  <c r="E8" i="2"/>
  <c r="E4" i="2"/>
  <c r="D9" i="2"/>
  <c r="D5" i="2"/>
  <c r="D6" i="2"/>
  <c r="D7" i="2"/>
  <c r="D8" i="2"/>
  <c r="D4" i="2"/>
  <c r="C5" i="2"/>
  <c r="C6" i="2"/>
  <c r="C7" i="2"/>
  <c r="C8" i="2"/>
  <c r="C4" i="2"/>
  <c r="B10" i="2"/>
  <c r="B9" i="2"/>
  <c r="I9" i="1"/>
  <c r="I5" i="1"/>
  <c r="I6" i="1"/>
  <c r="I7" i="1"/>
  <c r="I8" i="1"/>
  <c r="I4" i="1"/>
  <c r="H9" i="1"/>
  <c r="H5" i="1"/>
  <c r="H6" i="1"/>
  <c r="H7" i="1"/>
  <c r="H8" i="1"/>
  <c r="H4" i="1"/>
  <c r="G9" i="1"/>
  <c r="G5" i="1"/>
  <c r="G6" i="1"/>
  <c r="G7" i="1"/>
  <c r="G8" i="1"/>
  <c r="G4" i="1"/>
  <c r="C9" i="1"/>
  <c r="D9" i="1"/>
  <c r="E9" i="1"/>
  <c r="F9" i="1"/>
  <c r="F5" i="1"/>
  <c r="F6" i="1"/>
  <c r="F7" i="1"/>
  <c r="F8" i="1"/>
  <c r="F4" i="1"/>
</calcChain>
</file>

<file path=xl/sharedStrings.xml><?xml version="1.0" encoding="utf-8"?>
<sst xmlns="http://schemas.openxmlformats.org/spreadsheetml/2006/main" count="49" uniqueCount="45">
  <si>
    <t>Тур</t>
  </si>
  <si>
    <t>Дней</t>
  </si>
  <si>
    <t>Питание</t>
  </si>
  <si>
    <t>Проживание</t>
  </si>
  <si>
    <t>Экскурсии</t>
  </si>
  <si>
    <t>Стоимость</t>
  </si>
  <si>
    <t>Сумма в $</t>
  </si>
  <si>
    <t>НДС</t>
  </si>
  <si>
    <t>НДС в $</t>
  </si>
  <si>
    <t>Расчет стоимости тура</t>
  </si>
  <si>
    <t>Курс $</t>
  </si>
  <si>
    <t>Париж</t>
  </si>
  <si>
    <t>Кипр</t>
  </si>
  <si>
    <t>Италия</t>
  </si>
  <si>
    <t>Португалия</t>
  </si>
  <si>
    <t>Таиланд</t>
  </si>
  <si>
    <t>Сумма, руб</t>
  </si>
  <si>
    <t>Фамилия</t>
  </si>
  <si>
    <t>Оклад</t>
  </si>
  <si>
    <t>Сумма
доплаты</t>
  </si>
  <si>
    <t>Всего</t>
  </si>
  <si>
    <t>К выдаче</t>
  </si>
  <si>
    <t>Расчет доплат к окладам работников</t>
  </si>
  <si>
    <t>Подоходный налог -</t>
  </si>
  <si>
    <t>Иванов</t>
  </si>
  <si>
    <t>Федоров</t>
  </si>
  <si>
    <t>Кузнецов</t>
  </si>
  <si>
    <t>Васильев</t>
  </si>
  <si>
    <t>Петров</t>
  </si>
  <si>
    <t>Итого</t>
  </si>
  <si>
    <t>Средний оклад</t>
  </si>
  <si>
    <t>Примечание: доплата - 750 руб., если оклад ниже 49% от среднего</t>
  </si>
  <si>
    <t>оклада и 500 руб., если оклад составляет 50-67% от среднего оклада,</t>
  </si>
  <si>
    <t>в остальных случаях доплата не выплачивается.</t>
  </si>
  <si>
    <t>Дата поступления 
на работу</t>
  </si>
  <si>
    <t>Премия</t>
  </si>
  <si>
    <t>Антонова</t>
  </si>
  <si>
    <t>Брыкин</t>
  </si>
  <si>
    <t>Волкова</t>
  </si>
  <si>
    <t>Дмитриев</t>
  </si>
  <si>
    <t>Евграфов</t>
  </si>
  <si>
    <t>Журенков</t>
  </si>
  <si>
    <t>Заикина</t>
  </si>
  <si>
    <t>Игнатова</t>
  </si>
  <si>
    <t>Семакин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</si>
</sst>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#,##0\ &quot;₽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3" fillId="0" borderId="0" xfId="0" applyFont="1" applyAlignment="1">
      <alignment horizontal="center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165" fontId="1" fillId="0" borderId="0" xfId="0" applyNumberFormat="1" applyFont="1"/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18" sqref="I18"/>
    </sheetView>
  </sheetViews>
  <sheetFormatPr defaultRowHeight="15" x14ac:dyDescent="0.25"/>
  <cols>
    <col min="1" max="1" width="13.140625" style="1" customWidth="1"/>
    <col min="2" max="3" width="9.140625" style="1"/>
    <col min="4" max="4" width="15.28515625" style="1" customWidth="1"/>
    <col min="5" max="5" width="12" style="1" customWidth="1"/>
    <col min="6" max="6" width="11.5703125" style="1" customWidth="1"/>
    <col min="7" max="7" width="12.140625" style="1" customWidth="1"/>
    <col min="8" max="8" width="9.140625" style="1"/>
    <col min="9" max="9" width="10.28515625" style="1" customWidth="1"/>
    <col min="10" max="16384" width="9.140625" style="1"/>
  </cols>
  <sheetData>
    <row r="1" spans="1:9" ht="18.75" x14ac:dyDescent="0.3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C2" s="4" t="s">
        <v>7</v>
      </c>
      <c r="D2" s="5">
        <v>0.2</v>
      </c>
      <c r="E2" s="4" t="s">
        <v>10</v>
      </c>
      <c r="F2" s="6">
        <v>57.5</v>
      </c>
    </row>
    <row r="3" spans="1: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25">
      <c r="A4" s="3" t="s">
        <v>11</v>
      </c>
      <c r="B4" s="4">
        <v>14</v>
      </c>
      <c r="C4" s="7">
        <v>50</v>
      </c>
      <c r="D4" s="7">
        <v>230</v>
      </c>
      <c r="E4" s="7">
        <v>80</v>
      </c>
      <c r="F4" s="7">
        <f>B4*(C4+D4+E4)</f>
        <v>5040</v>
      </c>
      <c r="G4" s="11">
        <f>F4/$F$2</f>
        <v>87.652173913043484</v>
      </c>
      <c r="H4" s="11">
        <f>F4*$D$2</f>
        <v>1008</v>
      </c>
      <c r="I4" s="11">
        <f>H4/$F$2</f>
        <v>17.530434782608694</v>
      </c>
    </row>
    <row r="5" spans="1:9" x14ac:dyDescent="0.25">
      <c r="A5" s="3" t="s">
        <v>12</v>
      </c>
      <c r="B5" s="4">
        <v>10</v>
      </c>
      <c r="C5" s="7">
        <v>45</v>
      </c>
      <c r="D5" s="7">
        <v>190</v>
      </c>
      <c r="E5" s="7">
        <v>500</v>
      </c>
      <c r="F5" s="7">
        <f t="shared" ref="F5:F8" si="0">B5*(C5+D5+E5)</f>
        <v>7350</v>
      </c>
      <c r="G5" s="11">
        <f t="shared" ref="G5:G8" si="1">F5/$F$2</f>
        <v>127.82608695652173</v>
      </c>
      <c r="H5" s="11">
        <f t="shared" ref="H5:H8" si="2">F5*$D$2</f>
        <v>1470</v>
      </c>
      <c r="I5" s="11">
        <f t="shared" ref="I5:I8" si="3">H5/$F$2</f>
        <v>25.565217391304348</v>
      </c>
    </row>
    <row r="6" spans="1:9" x14ac:dyDescent="0.25">
      <c r="A6" s="3" t="s">
        <v>13</v>
      </c>
      <c r="B6" s="4">
        <v>7</v>
      </c>
      <c r="C6" s="7">
        <v>62</v>
      </c>
      <c r="D6" s="7">
        <v>113</v>
      </c>
      <c r="E6" s="7">
        <v>85</v>
      </c>
      <c r="F6" s="7">
        <f t="shared" si="0"/>
        <v>1820</v>
      </c>
      <c r="G6" s="11">
        <f t="shared" si="1"/>
        <v>31.652173913043477</v>
      </c>
      <c r="H6" s="11">
        <f t="shared" si="2"/>
        <v>364</v>
      </c>
      <c r="I6" s="11">
        <f t="shared" si="3"/>
        <v>6.3304347826086955</v>
      </c>
    </row>
    <row r="7" spans="1:9" x14ac:dyDescent="0.25">
      <c r="A7" s="3" t="s">
        <v>14</v>
      </c>
      <c r="B7" s="4">
        <v>14</v>
      </c>
      <c r="C7" s="7">
        <v>120</v>
      </c>
      <c r="D7" s="7">
        <v>190</v>
      </c>
      <c r="E7" s="7">
        <v>130</v>
      </c>
      <c r="F7" s="7">
        <f t="shared" si="0"/>
        <v>6160</v>
      </c>
      <c r="G7" s="11">
        <f t="shared" si="1"/>
        <v>107.1304347826087</v>
      </c>
      <c r="H7" s="11">
        <f t="shared" si="2"/>
        <v>1232</v>
      </c>
      <c r="I7" s="11">
        <f t="shared" si="3"/>
        <v>21.42608695652174</v>
      </c>
    </row>
    <row r="8" spans="1:9" x14ac:dyDescent="0.25">
      <c r="A8" s="3" t="s">
        <v>15</v>
      </c>
      <c r="B8" s="4">
        <v>5</v>
      </c>
      <c r="C8" s="7">
        <v>35</v>
      </c>
      <c r="D8" s="7">
        <v>570</v>
      </c>
      <c r="E8" s="7">
        <v>0</v>
      </c>
      <c r="F8" s="7">
        <f t="shared" si="0"/>
        <v>3025</v>
      </c>
      <c r="G8" s="11">
        <f t="shared" si="1"/>
        <v>52.608695652173914</v>
      </c>
      <c r="H8" s="11">
        <f t="shared" si="2"/>
        <v>605</v>
      </c>
      <c r="I8" s="11">
        <f t="shared" si="3"/>
        <v>10.521739130434783</v>
      </c>
    </row>
    <row r="9" spans="1:9" x14ac:dyDescent="0.25">
      <c r="A9" s="9" t="s">
        <v>16</v>
      </c>
      <c r="B9" s="10"/>
      <c r="C9" s="7">
        <f t="shared" ref="C9:G9" si="4">SUM(C4:C8)</f>
        <v>312</v>
      </c>
      <c r="D9" s="7">
        <f t="shared" si="4"/>
        <v>1293</v>
      </c>
      <c r="E9" s="7">
        <f t="shared" si="4"/>
        <v>795</v>
      </c>
      <c r="F9" s="7">
        <f t="shared" si="4"/>
        <v>23395</v>
      </c>
      <c r="G9" s="11">
        <f>SUM(G4:G8)</f>
        <v>406.86956521739131</v>
      </c>
      <c r="H9" s="11">
        <f>SUM(H4:H8)</f>
        <v>4679</v>
      </c>
      <c r="I9" s="11">
        <f>SUM(I4:I8)</f>
        <v>81.373913043478254</v>
      </c>
    </row>
  </sheetData>
  <mergeCells count="2">
    <mergeCell ref="A1:I1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16" sqref="H16"/>
    </sheetView>
  </sheetViews>
  <sheetFormatPr defaultRowHeight="15" x14ac:dyDescent="0.25"/>
  <cols>
    <col min="1" max="1" width="14" style="1" customWidth="1"/>
    <col min="2" max="2" width="9.140625" style="1"/>
    <col min="3" max="3" width="10" style="1" customWidth="1"/>
    <col min="4" max="4" width="9.140625" style="1"/>
    <col min="5" max="5" width="10.5703125" style="1" customWidth="1"/>
    <col min="6" max="16384" width="9.140625" style="1"/>
  </cols>
  <sheetData>
    <row r="1" spans="1:6" ht="18.75" x14ac:dyDescent="0.3">
      <c r="A1" s="14" t="s">
        <v>22</v>
      </c>
      <c r="B1" s="14"/>
      <c r="C1" s="14"/>
      <c r="D1" s="14"/>
      <c r="E1" s="14"/>
    </row>
    <row r="2" spans="1:6" x14ac:dyDescent="0.25">
      <c r="A2" s="13" t="s">
        <v>23</v>
      </c>
      <c r="B2" s="13"/>
      <c r="C2" s="13"/>
      <c r="D2" s="18">
        <v>0.13</v>
      </c>
    </row>
    <row r="3" spans="1:6" ht="30" x14ac:dyDescent="0.25">
      <c r="A3" s="4" t="s">
        <v>17</v>
      </c>
      <c r="B3" s="4" t="s">
        <v>18</v>
      </c>
      <c r="C3" s="12" t="s">
        <v>19</v>
      </c>
      <c r="D3" s="4" t="s">
        <v>20</v>
      </c>
      <c r="E3" s="4" t="s">
        <v>21</v>
      </c>
    </row>
    <row r="4" spans="1:6" x14ac:dyDescent="0.25">
      <c r="A4" s="3" t="s">
        <v>24</v>
      </c>
      <c r="B4" s="16">
        <v>6000</v>
      </c>
      <c r="C4" s="17">
        <f>IF(B4/$B$10&lt;0.49,750,(IF(B4/$B$10&gt;0.67,0,500)))</f>
        <v>0</v>
      </c>
      <c r="D4" s="16">
        <f>B4+C4</f>
        <v>6000</v>
      </c>
      <c r="E4" s="16">
        <f>D4-D4*$D$2</f>
        <v>5220</v>
      </c>
      <c r="F4" s="19"/>
    </row>
    <row r="5" spans="1:6" x14ac:dyDescent="0.25">
      <c r="A5" s="3" t="s">
        <v>25</v>
      </c>
      <c r="B5" s="16">
        <v>1600</v>
      </c>
      <c r="C5" s="17">
        <f t="shared" ref="C5:C8" si="0">IF(B5/$B$10&lt;0.49,750,(IF(B5/$B$10&gt;0.67,0,500)))</f>
        <v>750</v>
      </c>
      <c r="D5" s="16">
        <f t="shared" ref="D5:D8" si="1">B5+C5</f>
        <v>2350</v>
      </c>
      <c r="E5" s="16">
        <f t="shared" ref="E5:E8" si="2">D5-D5*$D$2</f>
        <v>2044.5</v>
      </c>
    </row>
    <row r="6" spans="1:6" x14ac:dyDescent="0.25">
      <c r="A6" s="3" t="s">
        <v>26</v>
      </c>
      <c r="B6" s="16">
        <v>2000</v>
      </c>
      <c r="C6" s="17">
        <f t="shared" si="0"/>
        <v>500</v>
      </c>
      <c r="D6" s="16">
        <f t="shared" si="1"/>
        <v>2500</v>
      </c>
      <c r="E6" s="16">
        <f t="shared" si="2"/>
        <v>2175</v>
      </c>
    </row>
    <row r="7" spans="1:6" x14ac:dyDescent="0.25">
      <c r="A7" s="3" t="s">
        <v>27</v>
      </c>
      <c r="B7" s="16">
        <v>5500</v>
      </c>
      <c r="C7" s="17">
        <f t="shared" si="0"/>
        <v>0</v>
      </c>
      <c r="D7" s="16">
        <f t="shared" si="1"/>
        <v>5500</v>
      </c>
      <c r="E7" s="16">
        <f t="shared" si="2"/>
        <v>4785</v>
      </c>
    </row>
    <row r="8" spans="1:6" x14ac:dyDescent="0.25">
      <c r="A8" s="3" t="s">
        <v>28</v>
      </c>
      <c r="B8" s="16">
        <v>1500</v>
      </c>
      <c r="C8" s="17">
        <f t="shared" si="0"/>
        <v>750</v>
      </c>
      <c r="D8" s="16">
        <f t="shared" si="1"/>
        <v>2250</v>
      </c>
      <c r="E8" s="16">
        <f t="shared" si="2"/>
        <v>1957.5</v>
      </c>
    </row>
    <row r="9" spans="1:6" x14ac:dyDescent="0.25">
      <c r="A9" s="3" t="s">
        <v>29</v>
      </c>
      <c r="B9" s="16">
        <f>SUM(B4:B8)</f>
        <v>16600</v>
      </c>
      <c r="C9" s="17"/>
      <c r="D9" s="16">
        <f>SUM(D4:D8)</f>
        <v>18600</v>
      </c>
      <c r="E9" s="16">
        <f>SUM(E4:E8)</f>
        <v>16182</v>
      </c>
    </row>
    <row r="10" spans="1:6" x14ac:dyDescent="0.25">
      <c r="A10" s="1" t="s">
        <v>30</v>
      </c>
      <c r="B10" s="15">
        <f>AVERAGE(B4:B8)</f>
        <v>3320</v>
      </c>
    </row>
    <row r="12" spans="1:6" x14ac:dyDescent="0.25">
      <c r="A12" s="1" t="s">
        <v>31</v>
      </c>
    </row>
    <row r="13" spans="1:6" x14ac:dyDescent="0.25">
      <c r="A13" s="1" t="s">
        <v>32</v>
      </c>
    </row>
    <row r="14" spans="1:6" x14ac:dyDescent="0.25">
      <c r="A14" s="1" t="s">
        <v>33</v>
      </c>
    </row>
  </sheetData>
  <mergeCells count="2">
    <mergeCell ref="A1:E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G15" sqref="G15"/>
    </sheetView>
  </sheetViews>
  <sheetFormatPr defaultRowHeight="15" x14ac:dyDescent="0.25"/>
  <cols>
    <col min="1" max="1" width="11.42578125" style="1" customWidth="1"/>
    <col min="2" max="2" width="9.140625" style="1"/>
    <col min="3" max="3" width="12.85546875" style="1" customWidth="1"/>
    <col min="4" max="4" width="10.28515625" style="1" customWidth="1"/>
    <col min="5" max="16384" width="9.140625" style="1"/>
  </cols>
  <sheetData>
    <row r="1" spans="1:4" ht="45" x14ac:dyDescent="0.25">
      <c r="A1" s="4" t="s">
        <v>17</v>
      </c>
      <c r="B1" s="4" t="s">
        <v>18</v>
      </c>
      <c r="C1" s="12" t="s">
        <v>34</v>
      </c>
      <c r="D1" s="4" t="s">
        <v>35</v>
      </c>
    </row>
    <row r="2" spans="1:4" x14ac:dyDescent="0.25">
      <c r="A2" s="3" t="s">
        <v>36</v>
      </c>
      <c r="B2" s="16">
        <v>8500</v>
      </c>
      <c r="C2" s="20">
        <v>42901</v>
      </c>
      <c r="D2" s="7">
        <f ca="1">IF(ROUND((TODAY()-C2)/360,0)&gt;3,B2*2,B2)</f>
        <v>8500</v>
      </c>
    </row>
    <row r="3" spans="1:4" x14ac:dyDescent="0.25">
      <c r="A3" s="3" t="s">
        <v>37</v>
      </c>
      <c r="B3" s="16">
        <v>7200</v>
      </c>
      <c r="C3" s="20">
        <v>41264</v>
      </c>
      <c r="D3" s="7">
        <f t="shared" ref="D3:D11" ca="1" si="0">IF(ROUND((TODAY()-C3)/360,0)&gt;3,B3*2,B3)</f>
        <v>14400</v>
      </c>
    </row>
    <row r="4" spans="1:4" x14ac:dyDescent="0.25">
      <c r="A4" s="3" t="s">
        <v>38</v>
      </c>
      <c r="B4" s="16">
        <v>6800</v>
      </c>
      <c r="C4" s="20">
        <v>42735</v>
      </c>
      <c r="D4" s="7">
        <f t="shared" ca="1" si="0"/>
        <v>6800</v>
      </c>
    </row>
    <row r="5" spans="1:4" x14ac:dyDescent="0.25">
      <c r="A5" s="3" t="s">
        <v>39</v>
      </c>
      <c r="B5" s="16">
        <v>8700</v>
      </c>
      <c r="C5" s="20">
        <v>41335</v>
      </c>
      <c r="D5" s="7">
        <f t="shared" ca="1" si="0"/>
        <v>17400</v>
      </c>
    </row>
    <row r="6" spans="1:4" x14ac:dyDescent="0.25">
      <c r="A6" s="3" t="s">
        <v>40</v>
      </c>
      <c r="B6" s="16">
        <v>9100</v>
      </c>
      <c r="C6" s="20">
        <v>41135</v>
      </c>
      <c r="D6" s="7">
        <f t="shared" ca="1" si="0"/>
        <v>18200</v>
      </c>
    </row>
    <row r="7" spans="1:4" x14ac:dyDescent="0.25">
      <c r="A7" s="3" t="s">
        <v>41</v>
      </c>
      <c r="B7" s="16">
        <v>6900</v>
      </c>
      <c r="C7" s="20">
        <v>43358</v>
      </c>
      <c r="D7" s="7">
        <f t="shared" ca="1" si="0"/>
        <v>6900</v>
      </c>
    </row>
    <row r="8" spans="1:4" x14ac:dyDescent="0.25">
      <c r="A8" s="3" t="s">
        <v>42</v>
      </c>
      <c r="B8" s="16">
        <v>7400</v>
      </c>
      <c r="C8" s="20">
        <v>42551</v>
      </c>
      <c r="D8" s="7">
        <f t="shared" ca="1" si="0"/>
        <v>7400</v>
      </c>
    </row>
    <row r="9" spans="1:4" x14ac:dyDescent="0.25">
      <c r="A9" s="3" t="s">
        <v>43</v>
      </c>
      <c r="B9" s="16">
        <v>8300</v>
      </c>
      <c r="C9" s="20">
        <v>41830</v>
      </c>
      <c r="D9" s="7">
        <f t="shared" ca="1" si="0"/>
        <v>16600</v>
      </c>
    </row>
    <row r="10" spans="1:4" x14ac:dyDescent="0.25">
      <c r="A10" s="3" t="s">
        <v>28</v>
      </c>
      <c r="B10" s="16">
        <v>7900</v>
      </c>
      <c r="C10" s="20">
        <v>41185</v>
      </c>
      <c r="D10" s="7">
        <f t="shared" ca="1" si="0"/>
        <v>15800</v>
      </c>
    </row>
    <row r="11" spans="1:4" x14ac:dyDescent="0.25">
      <c r="A11" s="3" t="s">
        <v>44</v>
      </c>
      <c r="B11" s="16">
        <v>8100</v>
      </c>
      <c r="C11" s="20">
        <v>42811</v>
      </c>
      <c r="D11" s="7">
        <f t="shared" ca="1" si="0"/>
        <v>8100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Задание 1</vt:lpstr>
      <vt:lpstr>Задание 2</vt:lpstr>
      <vt:lpstr>Задание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2019-06-07T18:35:28Z</dcterms:modified>
</cp:coreProperties>
</file>